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activeTab="1"/>
  </bookViews>
  <sheets>
    <sheet name="Master Sheet" sheetId="1" r:id="rId1"/>
    <sheet name="DA Arrear Sheet" sheetId="2" r:id="rId2"/>
    <sheet name="Sheet3" sheetId="3" r:id="rId3"/>
  </sheets>
  <definedNames>
    <definedName name="_xlnm.Print_Area" localSheetId="1">'DA Arrear Sheet'!$A$1:$O$35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2"/>
  <c r="L26"/>
  <c r="L25"/>
  <c r="M2"/>
  <c r="D16"/>
  <c r="D17"/>
  <c r="D18"/>
  <c r="D19"/>
  <c r="D20"/>
  <c r="C17" l="1"/>
  <c r="G16"/>
  <c r="H16" s="1"/>
  <c r="G17"/>
  <c r="H17" s="1"/>
  <c r="G18"/>
  <c r="H18" s="1"/>
  <c r="G19"/>
  <c r="H19" s="1"/>
  <c r="G20"/>
  <c r="H20" s="1"/>
  <c r="F16"/>
  <c r="E17"/>
  <c r="E18"/>
  <c r="E19"/>
  <c r="F20"/>
  <c r="C16"/>
  <c r="C18"/>
  <c r="C19"/>
  <c r="C20"/>
  <c r="B16"/>
  <c r="B17"/>
  <c r="B18"/>
  <c r="B19"/>
  <c r="B20"/>
  <c r="A16"/>
  <c r="A17"/>
  <c r="A18"/>
  <c r="A19"/>
  <c r="A20"/>
  <c r="F17" l="1"/>
  <c r="E20"/>
  <c r="F18"/>
  <c r="E16"/>
  <c r="F19"/>
  <c r="A27"/>
  <c r="A2"/>
  <c r="C2"/>
  <c r="B27" s="1"/>
  <c r="C9" l="1"/>
  <c r="B14"/>
  <c r="G9"/>
  <c r="H9" s="1"/>
  <c r="M11"/>
  <c r="J11"/>
  <c r="K11" s="1"/>
  <c r="G11"/>
  <c r="H11" s="1"/>
  <c r="D11"/>
  <c r="E11" s="1"/>
  <c r="C15"/>
  <c r="M7"/>
  <c r="M8"/>
  <c r="M9"/>
  <c r="M10"/>
  <c r="M12"/>
  <c r="M13"/>
  <c r="M14"/>
  <c r="M15"/>
  <c r="G14"/>
  <c r="H14" s="1"/>
  <c r="L34"/>
  <c r="L33"/>
  <c r="L32"/>
  <c r="A7"/>
  <c r="A8"/>
  <c r="A9"/>
  <c r="A10"/>
  <c r="A11"/>
  <c r="A12"/>
  <c r="A13"/>
  <c r="A14"/>
  <c r="A15"/>
  <c r="A6"/>
  <c r="M6"/>
  <c r="J7"/>
  <c r="K7" s="1"/>
  <c r="J8"/>
  <c r="K8" s="1"/>
  <c r="J9"/>
  <c r="K9" s="1"/>
  <c r="J10"/>
  <c r="K10" s="1"/>
  <c r="J12"/>
  <c r="K12" s="1"/>
  <c r="J13"/>
  <c r="K13" s="1"/>
  <c r="J14"/>
  <c r="K14" s="1"/>
  <c r="J15"/>
  <c r="K15" s="1"/>
  <c r="J6"/>
  <c r="K6" s="1"/>
  <c r="G7"/>
  <c r="H7" s="1"/>
  <c r="G8"/>
  <c r="G10"/>
  <c r="H10" s="1"/>
  <c r="G12"/>
  <c r="H12" s="1"/>
  <c r="G13"/>
  <c r="H13" s="1"/>
  <c r="G15"/>
  <c r="H15" s="1"/>
  <c r="G6"/>
  <c r="H6" s="1"/>
  <c r="D7"/>
  <c r="E7" s="1"/>
  <c r="D8"/>
  <c r="E8" s="1"/>
  <c r="D9"/>
  <c r="E9" s="1"/>
  <c r="D10"/>
  <c r="E10" s="1"/>
  <c r="D12"/>
  <c r="E12" s="1"/>
  <c r="D13"/>
  <c r="E13" s="1"/>
  <c r="D14"/>
  <c r="E14" s="1"/>
  <c r="D15"/>
  <c r="E15" s="1"/>
  <c r="D6"/>
  <c r="E6" s="1"/>
  <c r="C7"/>
  <c r="C8"/>
  <c r="C10"/>
  <c r="C11"/>
  <c r="C12"/>
  <c r="C13"/>
  <c r="C14"/>
  <c r="C6"/>
  <c r="B7"/>
  <c r="B8"/>
  <c r="B9"/>
  <c r="B10"/>
  <c r="B11"/>
  <c r="B12"/>
  <c r="B13"/>
  <c r="B15"/>
  <c r="B6"/>
  <c r="A1"/>
  <c r="H8" l="1"/>
  <c r="Z8" s="1"/>
  <c r="I8"/>
  <c r="I11"/>
  <c r="Z11" s="1"/>
  <c r="I6"/>
  <c r="Z6" s="1"/>
  <c r="I7"/>
  <c r="Z7" s="1"/>
  <c r="I9"/>
  <c r="Z9" s="1"/>
  <c r="I10"/>
  <c r="Z10" s="1"/>
  <c r="I12"/>
  <c r="Z12" s="1"/>
  <c r="I13"/>
  <c r="Z13" s="1"/>
  <c r="I14"/>
  <c r="Z14" s="1"/>
  <c r="I15"/>
  <c r="Z15" s="1"/>
  <c r="F6"/>
  <c r="Y6" s="1"/>
  <c r="L6"/>
  <c r="AA6" s="1"/>
  <c r="F7"/>
  <c r="Y7" s="1"/>
  <c r="L7"/>
  <c r="AA7" s="1"/>
  <c r="F8"/>
  <c r="Y8" s="1"/>
  <c r="L8"/>
  <c r="AA8" s="1"/>
  <c r="F9"/>
  <c r="Y9" s="1"/>
  <c r="L9"/>
  <c r="AA9" s="1"/>
  <c r="F10"/>
  <c r="Y10" s="1"/>
  <c r="L10"/>
  <c r="AA10" s="1"/>
  <c r="L11"/>
  <c r="AA11" s="1"/>
  <c r="F12"/>
  <c r="Y12" s="1"/>
  <c r="L12"/>
  <c r="AA12" s="1"/>
  <c r="F13"/>
  <c r="Y13" s="1"/>
  <c r="L13"/>
  <c r="AA13" s="1"/>
  <c r="F14"/>
  <c r="Y14" s="1"/>
  <c r="L14"/>
  <c r="AA14" s="1"/>
  <c r="F15"/>
  <c r="Y15" s="1"/>
  <c r="L15"/>
  <c r="AA15" s="1"/>
  <c r="F11"/>
  <c r="Y11" s="1"/>
  <c r="X14" l="1"/>
  <c r="N14" s="1"/>
  <c r="O14" s="1"/>
  <c r="X6"/>
  <c r="X15"/>
  <c r="N15" s="1"/>
  <c r="O15" s="1"/>
  <c r="X8"/>
  <c r="N8" s="1"/>
  <c r="O8" s="1"/>
  <c r="X7"/>
  <c r="N7" s="1"/>
  <c r="O7" s="1"/>
  <c r="X12"/>
  <c r="N12" s="1"/>
  <c r="O12" s="1"/>
  <c r="X10"/>
  <c r="X11"/>
  <c r="N11" s="1"/>
  <c r="O11" s="1"/>
  <c r="X9"/>
  <c r="N9" s="1"/>
  <c r="O9" s="1"/>
  <c r="X13"/>
  <c r="N13" s="1"/>
  <c r="O13" s="1"/>
  <c r="N6" l="1"/>
  <c r="O6" s="1"/>
  <c r="N10"/>
  <c r="O10" s="1"/>
</calcChain>
</file>

<file path=xl/sharedStrings.xml><?xml version="1.0" encoding="utf-8"?>
<sst xmlns="http://schemas.openxmlformats.org/spreadsheetml/2006/main" count="72" uniqueCount="51">
  <si>
    <t>jktdh; mPp ek/;fed fo|ky; uqoka ¼Hkknjk½</t>
  </si>
  <si>
    <t xml:space="preserve">DA Arrear Order </t>
  </si>
  <si>
    <t>TO</t>
  </si>
  <si>
    <t>Percent</t>
  </si>
  <si>
    <t>fnukad</t>
  </si>
  <si>
    <t>Sr. No.</t>
  </si>
  <si>
    <t>Name of Employee</t>
  </si>
  <si>
    <t>Post</t>
  </si>
  <si>
    <t>GPF/
GPF 2004</t>
  </si>
  <si>
    <t>MUNSHEE RAM</t>
  </si>
  <si>
    <t>OM PRAKASH</t>
  </si>
  <si>
    <t>DAYA RAM</t>
  </si>
  <si>
    <t>REKHA MEENA</t>
  </si>
  <si>
    <t>SUMAN GOSWAMI</t>
  </si>
  <si>
    <t>ANIL KUMAR</t>
  </si>
  <si>
    <t>VINOD KUMAR</t>
  </si>
  <si>
    <t>HIRA LAL</t>
  </si>
  <si>
    <t>RANVEER SINGH</t>
  </si>
  <si>
    <t>SUSHMA</t>
  </si>
  <si>
    <t>dk;kZy; vkns'k</t>
  </si>
  <si>
    <t>Drawn DA</t>
  </si>
  <si>
    <t>DA to be Drawn</t>
  </si>
  <si>
    <t xml:space="preserve"> GPF/GPF 2004</t>
  </si>
  <si>
    <t>Amount Credited to GPF/GPF 2004</t>
  </si>
  <si>
    <t>Net Amount</t>
  </si>
  <si>
    <t>GPF 2004</t>
  </si>
  <si>
    <t>çfrfyfi%&amp; fuEukafdr dks lwpukFkZ ,oa vko';d dk;Zokgh gsrq çsf"kr gS &amp;</t>
  </si>
  <si>
    <t xml:space="preserve">1&amp; Jheku~ dks"kkfèkdkjh@midks"kkfèkdkjh ------------------------------ </t>
  </si>
  <si>
    <t>2&amp; ys[kk 'kk[kk &amp; fcy cukus gsrqA</t>
  </si>
  <si>
    <t>3&amp; lacafèkr deZpkjh Jh-------------------------------------------------</t>
  </si>
  <si>
    <t>4&amp; dk;kZy; çfr</t>
  </si>
  <si>
    <t>iz/kkukpk;Z</t>
  </si>
  <si>
    <t>jktdh; mPp ek/;fed fo|ky;</t>
  </si>
  <si>
    <t>uqoka ¼Hkknjk½</t>
  </si>
  <si>
    <t xml:space="preserve">नाम प्रधानाचार्य मय पद </t>
  </si>
  <si>
    <t>Øekad &amp;</t>
  </si>
  <si>
    <t>SR TEACHER</t>
  </si>
  <si>
    <t>TEACHER L-2</t>
  </si>
  <si>
    <t>TEACHER L-1</t>
  </si>
  <si>
    <t>LDC</t>
  </si>
  <si>
    <t>GPF</t>
  </si>
  <si>
    <t>Created By Vinod Chalia</t>
  </si>
  <si>
    <t>www.teachersraj.com</t>
  </si>
  <si>
    <t>12.11.2024</t>
  </si>
  <si>
    <t>Basic
Jan-25</t>
  </si>
  <si>
    <t>Basic
Feb-25</t>
  </si>
  <si>
    <t>Basic
Mar-25</t>
  </si>
  <si>
    <t>Basic Jan-25</t>
  </si>
  <si>
    <t>Basic Feb-25</t>
  </si>
  <si>
    <t>Basic Mar-25</t>
  </si>
  <si>
    <r>
      <t xml:space="preserve">              jktLFkku ljdkj foRr foHkkx ds vkns'k Øekad &amp; </t>
    </r>
    <r>
      <rPr>
        <b/>
        <sz val="14"/>
        <color theme="1"/>
        <rFont val="Calibri"/>
        <family val="2"/>
        <scheme val="minor"/>
      </rPr>
      <t>No. F. 6(3) FD (Rules)/2017</t>
    </r>
    <r>
      <rPr>
        <sz val="16"/>
        <color theme="1"/>
        <rFont val="DevLys 010"/>
      </rPr>
      <t xml:space="preserve"> t;iqj fnukad 24 vDVwcj 2024 ds vuqlkj egxkabZ HkRrk ¼Mh-,-½ dh nj dks la'kksf/kr dj 53 izfr'kr ls c&lt;+kdj 55 izfr'kr fd;k x;k gS A bl dkj.k fuEukfdr deZpkfj;ksa dh egxkabZ HkÙkk nj dks iqu% fuèkkZfjr dj varj ekg tuojh 25 ls ekpZ 25 rd dh jkf'k dk osru Hkqxrku djus dh Loh—fr çnku dh tkrh gSA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</si>
</sst>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DevLys 010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DevLys 010"/>
    </font>
    <font>
      <sz val="16"/>
      <color theme="1"/>
      <name val="DevLys 010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DevLys 010"/>
    </font>
    <font>
      <b/>
      <sz val="14"/>
      <color theme="1"/>
      <name val="Calibri"/>
      <family val="2"/>
      <scheme val="minor"/>
    </font>
    <font>
      <b/>
      <sz val="14"/>
      <color theme="1"/>
      <name val="DevLys 010"/>
    </font>
    <font>
      <b/>
      <sz val="22"/>
      <color theme="1"/>
      <name val="DevLys 010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8"/>
      <color theme="10"/>
      <name val="Calibri"/>
      <family val="2"/>
    </font>
    <font>
      <b/>
      <sz val="16"/>
      <color theme="1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0" xfId="0" applyFont="1"/>
    <xf numFmtId="0" fontId="11" fillId="0" borderId="1" xfId="0" applyFont="1" applyBorder="1"/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0" fontId="5" fillId="7" borderId="0" xfId="0" applyFont="1" applyFill="1" applyAlignment="1" applyProtection="1">
      <alignment horizontal="center"/>
      <protection locked="0"/>
    </xf>
    <xf numFmtId="0" fontId="8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15" fillId="2" borderId="0" xfId="1" applyFont="1" applyFill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/>
      <protection locked="0"/>
    </xf>
    <xf numFmtId="0" fontId="5" fillId="7" borderId="0" xfId="0" applyFont="1" applyFill="1" applyAlignment="1" applyProtection="1">
      <alignment horizontal="center" wrapText="1"/>
      <protection locked="0"/>
    </xf>
    <xf numFmtId="0" fontId="13" fillId="6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center"/>
      <protection locked="0" hidden="1"/>
    </xf>
    <xf numFmtId="0" fontId="9" fillId="0" borderId="2" xfId="0" applyFont="1" applyBorder="1" applyAlignment="1" applyProtection="1">
      <alignment horizontal="center" vertical="center"/>
      <protection locked="0" hidden="1"/>
    </xf>
    <xf numFmtId="0" fontId="9" fillId="0" borderId="3" xfId="0" applyFont="1" applyBorder="1" applyAlignment="1" applyProtection="1">
      <alignment horizontal="center" vertical="center"/>
      <protection locked="0" hidden="1"/>
    </xf>
    <xf numFmtId="0" fontId="9" fillId="0" borderId="3" xfId="0" applyFont="1" applyBorder="1" applyAlignment="1" applyProtection="1">
      <alignment horizontal="left" vertical="center"/>
      <protection locked="0" hidden="1"/>
    </xf>
    <xf numFmtId="14" fontId="16" fillId="0" borderId="3" xfId="0" applyNumberFormat="1" applyFont="1" applyBorder="1" applyAlignment="1" applyProtection="1">
      <alignment horizontal="center" vertical="center"/>
      <protection locked="0" hidden="1"/>
    </xf>
    <xf numFmtId="14" fontId="16" fillId="0" borderId="4" xfId="0" applyNumberFormat="1" applyFont="1" applyBorder="1" applyAlignment="1" applyProtection="1">
      <alignment horizontal="center" vertical="center"/>
      <protection locked="0" hidden="1"/>
    </xf>
    <xf numFmtId="0" fontId="9" fillId="0" borderId="4" xfId="0" applyFont="1" applyBorder="1" applyAlignment="1" applyProtection="1">
      <alignment horizontal="center" vertical="center"/>
      <protection locked="0" hidden="1"/>
    </xf>
    <xf numFmtId="0" fontId="6" fillId="0" borderId="1" xfId="0" applyFont="1" applyBorder="1" applyAlignment="1" applyProtection="1">
      <alignment horizontal="justify" vertical="center" wrapText="1"/>
      <protection locked="0" hidden="1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3" fillId="0" borderId="1" xfId="0" applyFont="1" applyBorder="1" applyAlignment="1" applyProtection="1">
      <alignment horizontal="center" vertical="center"/>
      <protection locked="0" hidden="1"/>
    </xf>
    <xf numFmtId="0" fontId="0" fillId="0" borderId="1" xfId="0" applyBorder="1" applyProtection="1">
      <protection locked="0" hidden="1"/>
    </xf>
    <xf numFmtId="0" fontId="0" fillId="0" borderId="0" xfId="0" applyProtection="1">
      <protection locked="0" hidden="1"/>
    </xf>
    <xf numFmtId="0" fontId="5" fillId="0" borderId="0" xfId="0" applyFont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vertical="center"/>
      <protection locked="0" hidden="1"/>
    </xf>
    <xf numFmtId="0" fontId="1" fillId="0" borderId="0" xfId="0" applyFont="1" applyAlignment="1" applyProtection="1">
      <alignment horizontal="center" vertical="center"/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11" fillId="0" borderId="0" xfId="0" applyFont="1" applyAlignment="1" applyProtection="1">
      <alignment horizontal="left" vertical="center"/>
      <protection locked="0" hidden="1"/>
    </xf>
    <xf numFmtId="0" fontId="1" fillId="0" borderId="0" xfId="0" applyFont="1" applyProtection="1">
      <protection locked="0" hidden="1"/>
    </xf>
    <xf numFmtId="0" fontId="5" fillId="0" borderId="0" xfId="0" applyFont="1" applyProtection="1"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0" fillId="0" borderId="0" xfId="0" applyBorder="1" applyAlignment="1" applyProtection="1">
      <alignment horizontal="center" vertical="center"/>
      <protection locked="0" hidden="1"/>
    </xf>
    <xf numFmtId="0" fontId="3" fillId="0" borderId="0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 applyBorder="1" applyAlignment="1" applyProtection="1">
      <alignment horizontal="center" vertical="center"/>
      <protection locked="0" hidden="1"/>
    </xf>
    <xf numFmtId="0" fontId="0" fillId="0" borderId="0" xfId="0" applyBorder="1" applyProtection="1">
      <protection locked="0" hidden="1"/>
    </xf>
  </cellXfs>
  <cellStyles count="2">
    <cellStyle name="Hyperlink" xfId="1" builtinId="8"/>
    <cellStyle name="Normal" xfId="0" builtinId="0"/>
  </cellStyles>
  <dxfs count="2">
    <dxf>
      <font>
        <color theme="0"/>
      </font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276224</xdr:colOff>
      <xdr:row>2</xdr:row>
      <xdr:rowOff>123826</xdr:rowOff>
    </xdr:from>
    <xdr:to>
      <xdr:col>10</xdr:col>
      <xdr:colOff>66675</xdr:colOff>
      <xdr:row>4</xdr:row>
      <xdr:rowOff>219076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7705724" y="790576"/>
          <a:ext cx="400051" cy="762000"/>
        </a:xfrm>
        <a:prstGeom prst="downArrow">
          <a:avLst>
            <a:gd name="adj1" fmla="val 50000"/>
            <a:gd name="adj2" fmla="val 3589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achersraj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8"/>
  <sheetViews>
    <sheetView topLeftCell="A7" workbookViewId="0">
      <selection activeCell="I8" sqref="I8:K8"/>
    </sheetView>
  </sheetViews>
  <sheetFormatPr defaultRowHeight="15"/>
  <cols>
    <col min="2" max="2" width="20.42578125" customWidth="1"/>
    <col min="3" max="3" width="12.85546875" customWidth="1"/>
    <col min="4" max="7" width="10.140625" customWidth="1"/>
    <col min="11" max="11" width="14.28515625" customWidth="1"/>
  </cols>
  <sheetData>
    <row r="1" spans="1:15" ht="27.75">
      <c r="A1" s="14" t="s">
        <v>0</v>
      </c>
      <c r="B1" s="14"/>
      <c r="C1" s="14"/>
      <c r="D1" s="14"/>
      <c r="E1" s="14"/>
      <c r="F1" s="14"/>
      <c r="G1" s="14"/>
      <c r="N1" s="1"/>
      <c r="O1" s="1"/>
    </row>
    <row r="2" spans="1:15" ht="24.75" customHeight="1">
      <c r="A2" s="16" t="s">
        <v>1</v>
      </c>
      <c r="B2" s="16"/>
      <c r="C2" s="17">
        <v>53</v>
      </c>
      <c r="D2" s="18" t="s">
        <v>2</v>
      </c>
      <c r="E2" s="17">
        <v>55</v>
      </c>
      <c r="F2" s="19" t="s">
        <v>3</v>
      </c>
      <c r="G2" s="19"/>
      <c r="I2" s="10" t="s">
        <v>34</v>
      </c>
      <c r="J2" s="11"/>
      <c r="K2" s="11"/>
      <c r="N2" s="1"/>
      <c r="O2" s="1"/>
    </row>
    <row r="3" spans="1:15" ht="18.75">
      <c r="A3" s="4" t="s">
        <v>35</v>
      </c>
      <c r="B3" s="20">
        <v>601</v>
      </c>
      <c r="C3" s="20"/>
      <c r="D3" s="20"/>
      <c r="E3" s="4" t="s">
        <v>4</v>
      </c>
      <c r="F3" s="21" t="s">
        <v>43</v>
      </c>
      <c r="G3" s="21"/>
      <c r="N3" s="1"/>
      <c r="O3" s="1"/>
    </row>
    <row r="4" spans="1:15" ht="33.75" customHeight="1">
      <c r="A4" s="5" t="s">
        <v>5</v>
      </c>
      <c r="B4" s="5" t="s">
        <v>6</v>
      </c>
      <c r="C4" s="5" t="s">
        <v>7</v>
      </c>
      <c r="D4" s="5" t="s">
        <v>8</v>
      </c>
      <c r="E4" s="5" t="s">
        <v>44</v>
      </c>
      <c r="F4" s="5" t="s">
        <v>45</v>
      </c>
      <c r="G4" s="5" t="s">
        <v>46</v>
      </c>
      <c r="N4" s="1"/>
      <c r="O4" s="1"/>
    </row>
    <row r="5" spans="1:15" ht="20.25" customHeight="1">
      <c r="A5" s="2">
        <v>1</v>
      </c>
      <c r="B5" s="2" t="s">
        <v>9</v>
      </c>
      <c r="C5" s="2" t="s">
        <v>36</v>
      </c>
      <c r="D5" s="2" t="s">
        <v>25</v>
      </c>
      <c r="E5" s="2">
        <v>49900</v>
      </c>
      <c r="F5" s="2">
        <v>49900</v>
      </c>
      <c r="G5" s="2">
        <v>49900</v>
      </c>
      <c r="N5" s="1"/>
      <c r="O5" s="1"/>
    </row>
    <row r="6" spans="1:15" ht="20.25" customHeight="1">
      <c r="A6" s="2">
        <v>2</v>
      </c>
      <c r="B6" s="2" t="s">
        <v>10</v>
      </c>
      <c r="C6" s="2" t="s">
        <v>36</v>
      </c>
      <c r="D6" s="2" t="s">
        <v>25</v>
      </c>
      <c r="E6" s="2">
        <v>42500</v>
      </c>
      <c r="F6" s="2">
        <v>42500</v>
      </c>
      <c r="G6" s="2">
        <v>42500</v>
      </c>
      <c r="I6" s="15" t="s">
        <v>31</v>
      </c>
      <c r="J6" s="15"/>
      <c r="K6" s="15"/>
      <c r="L6" s="3"/>
      <c r="N6" s="1"/>
      <c r="O6" s="1"/>
    </row>
    <row r="7" spans="1:15" ht="20.25" customHeight="1">
      <c r="A7" s="2">
        <v>3</v>
      </c>
      <c r="B7" s="2" t="s">
        <v>11</v>
      </c>
      <c r="C7" s="2" t="s">
        <v>36</v>
      </c>
      <c r="D7" s="2" t="s">
        <v>25</v>
      </c>
      <c r="E7" s="2">
        <v>42500</v>
      </c>
      <c r="F7" s="2">
        <v>42500</v>
      </c>
      <c r="G7" s="2">
        <v>42500</v>
      </c>
      <c r="I7" s="9" t="s">
        <v>32</v>
      </c>
      <c r="J7" s="9"/>
      <c r="K7" s="9"/>
      <c r="L7" s="3"/>
      <c r="N7" s="1"/>
      <c r="O7" s="1"/>
    </row>
    <row r="8" spans="1:15" ht="20.25" customHeight="1">
      <c r="A8" s="2">
        <v>4</v>
      </c>
      <c r="B8" s="2" t="s">
        <v>12</v>
      </c>
      <c r="C8" s="2" t="s">
        <v>36</v>
      </c>
      <c r="D8" s="2" t="s">
        <v>25</v>
      </c>
      <c r="E8" s="2">
        <v>45100</v>
      </c>
      <c r="F8" s="2">
        <v>45100</v>
      </c>
      <c r="G8" s="2">
        <v>45100</v>
      </c>
      <c r="I8" s="9" t="s">
        <v>33</v>
      </c>
      <c r="J8" s="9"/>
      <c r="K8" s="9"/>
      <c r="L8" s="3"/>
      <c r="N8" s="1"/>
      <c r="O8" s="1"/>
    </row>
    <row r="9" spans="1:15" ht="20.25" customHeight="1">
      <c r="A9" s="2">
        <v>5</v>
      </c>
      <c r="B9" s="2" t="s">
        <v>13</v>
      </c>
      <c r="C9" s="2" t="s">
        <v>36</v>
      </c>
      <c r="D9" s="2" t="s">
        <v>25</v>
      </c>
      <c r="E9" s="2">
        <v>42500</v>
      </c>
      <c r="F9" s="2">
        <v>42500</v>
      </c>
      <c r="G9" s="2">
        <v>42500</v>
      </c>
      <c r="N9" s="1"/>
      <c r="O9" s="1"/>
    </row>
    <row r="10" spans="1:15" ht="20.25" customHeight="1">
      <c r="A10" s="2">
        <v>6</v>
      </c>
      <c r="B10" s="2" t="s">
        <v>14</v>
      </c>
      <c r="C10" s="2" t="s">
        <v>36</v>
      </c>
      <c r="D10" s="2" t="s">
        <v>25</v>
      </c>
      <c r="E10" s="2">
        <v>40100</v>
      </c>
      <c r="F10" s="2">
        <v>40100</v>
      </c>
      <c r="G10" s="2">
        <v>40100</v>
      </c>
      <c r="N10" s="1"/>
      <c r="O10" s="1"/>
    </row>
    <row r="11" spans="1:15" ht="20.25" customHeight="1">
      <c r="A11" s="2">
        <v>7</v>
      </c>
      <c r="B11" s="2" t="s">
        <v>15</v>
      </c>
      <c r="C11" s="2" t="s">
        <v>37</v>
      </c>
      <c r="D11" s="2" t="s">
        <v>25</v>
      </c>
      <c r="E11" s="2">
        <v>47900</v>
      </c>
      <c r="F11" s="2">
        <v>47900</v>
      </c>
      <c r="G11" s="2">
        <v>47900</v>
      </c>
      <c r="N11" s="1"/>
      <c r="O11" s="1"/>
    </row>
    <row r="12" spans="1:15" ht="20.25" customHeight="1">
      <c r="A12" s="2">
        <v>8</v>
      </c>
      <c r="B12" s="2" t="s">
        <v>16</v>
      </c>
      <c r="C12" s="2" t="s">
        <v>38</v>
      </c>
      <c r="D12" s="2" t="s">
        <v>25</v>
      </c>
      <c r="E12" s="2">
        <v>52300</v>
      </c>
      <c r="F12" s="2">
        <v>52300</v>
      </c>
      <c r="G12" s="2">
        <v>52300</v>
      </c>
      <c r="I12" s="12" t="s">
        <v>41</v>
      </c>
      <c r="J12" s="12"/>
      <c r="K12" s="12"/>
      <c r="L12" s="12"/>
      <c r="M12" s="12"/>
      <c r="N12" s="1"/>
      <c r="O12" s="1"/>
    </row>
    <row r="13" spans="1:15" ht="20.25" customHeight="1">
      <c r="A13" s="2">
        <v>9</v>
      </c>
      <c r="B13" s="2" t="s">
        <v>17</v>
      </c>
      <c r="C13" s="2" t="s">
        <v>38</v>
      </c>
      <c r="D13" s="2" t="s">
        <v>40</v>
      </c>
      <c r="E13" s="2">
        <v>75400</v>
      </c>
      <c r="F13" s="2">
        <v>75400</v>
      </c>
      <c r="G13" s="2">
        <v>75400</v>
      </c>
      <c r="I13" s="13" t="s">
        <v>42</v>
      </c>
      <c r="J13" s="13"/>
      <c r="K13" s="13"/>
      <c r="L13" s="13"/>
      <c r="M13" s="13"/>
      <c r="N13" s="1"/>
      <c r="O13" s="1"/>
    </row>
    <row r="14" spans="1:15" ht="20.25" customHeight="1">
      <c r="A14" s="2">
        <v>10</v>
      </c>
      <c r="B14" s="2" t="s">
        <v>18</v>
      </c>
      <c r="C14" s="2" t="s">
        <v>39</v>
      </c>
      <c r="D14" s="2" t="s">
        <v>25</v>
      </c>
      <c r="E14" s="2">
        <v>22000</v>
      </c>
      <c r="F14" s="2">
        <v>22000</v>
      </c>
      <c r="G14" s="2">
        <v>22000</v>
      </c>
      <c r="N14" s="1"/>
      <c r="O14" s="1"/>
    </row>
    <row r="15" spans="1:15" ht="20.25" customHeight="1">
      <c r="A15" s="2">
        <v>11</v>
      </c>
      <c r="B15" s="2"/>
      <c r="C15" s="2"/>
      <c r="D15" s="2"/>
      <c r="E15" s="2"/>
      <c r="F15" s="2"/>
      <c r="G15" s="2"/>
      <c r="N15" s="1"/>
      <c r="O15" s="1"/>
    </row>
    <row r="16" spans="1:15" ht="20.25" customHeight="1">
      <c r="A16" s="2">
        <v>12</v>
      </c>
      <c r="B16" s="2"/>
      <c r="C16" s="2"/>
      <c r="D16" s="2"/>
      <c r="E16" s="2"/>
      <c r="F16" s="2"/>
      <c r="G16" s="2"/>
      <c r="N16" s="1"/>
      <c r="O16" s="1"/>
    </row>
    <row r="17" spans="1:15" ht="20.25" customHeight="1">
      <c r="A17" s="2">
        <v>13</v>
      </c>
      <c r="B17" s="2"/>
      <c r="C17" s="2"/>
      <c r="D17" s="2"/>
      <c r="E17" s="2"/>
      <c r="F17" s="2"/>
      <c r="G17" s="2"/>
      <c r="N17" s="1"/>
      <c r="O17" s="1"/>
    </row>
    <row r="18" spans="1:15" ht="20.25" customHeight="1">
      <c r="A18" s="2">
        <v>14</v>
      </c>
      <c r="B18" s="2"/>
      <c r="C18" s="2"/>
      <c r="D18" s="2"/>
      <c r="E18" s="2"/>
      <c r="F18" s="2"/>
      <c r="G18" s="2"/>
      <c r="N18" s="1"/>
      <c r="O18" s="1"/>
    </row>
    <row r="19" spans="1:15" ht="20.25" customHeight="1">
      <c r="A19" s="2">
        <v>15</v>
      </c>
      <c r="B19" s="2"/>
      <c r="C19" s="2"/>
      <c r="D19" s="2"/>
      <c r="E19" s="2"/>
      <c r="F19" s="2"/>
      <c r="G19" s="2"/>
      <c r="N19" s="1"/>
      <c r="O19" s="1"/>
    </row>
    <row r="20" spans="1:15" ht="20.25" customHeight="1">
      <c r="A20" s="2">
        <v>16</v>
      </c>
      <c r="B20" s="2"/>
      <c r="C20" s="2"/>
      <c r="D20" s="2"/>
      <c r="E20" s="2"/>
      <c r="F20" s="2"/>
      <c r="G20" s="2"/>
      <c r="N20" s="1"/>
      <c r="O20" s="1"/>
    </row>
    <row r="21" spans="1:15" ht="20.25" customHeight="1">
      <c r="A21" s="2">
        <v>17</v>
      </c>
      <c r="B21" s="2"/>
      <c r="C21" s="2"/>
      <c r="D21" s="2"/>
      <c r="E21" s="2"/>
      <c r="F21" s="2"/>
      <c r="G21" s="2"/>
      <c r="N21" s="1"/>
      <c r="O21" s="1"/>
    </row>
    <row r="22" spans="1:15" ht="20.25" customHeight="1">
      <c r="A22" s="2">
        <v>18</v>
      </c>
      <c r="B22" s="2"/>
      <c r="C22" s="2"/>
      <c r="D22" s="2"/>
      <c r="E22" s="2"/>
      <c r="F22" s="2"/>
      <c r="G22" s="2"/>
      <c r="N22" s="1"/>
      <c r="O22" s="1"/>
    </row>
    <row r="23" spans="1:15" ht="20.25" customHeight="1">
      <c r="A23" s="2">
        <v>19</v>
      </c>
      <c r="B23" s="2"/>
      <c r="C23" s="2"/>
      <c r="D23" s="2"/>
      <c r="E23" s="2"/>
      <c r="F23" s="2"/>
      <c r="G23" s="2"/>
      <c r="N23" s="1"/>
      <c r="O23" s="1"/>
    </row>
    <row r="24" spans="1:15" ht="20.25" customHeight="1">
      <c r="A24" s="2">
        <v>20</v>
      </c>
      <c r="B24" s="2"/>
      <c r="C24" s="2"/>
      <c r="D24" s="2"/>
      <c r="E24" s="2"/>
      <c r="F24" s="2"/>
      <c r="G24" s="2"/>
      <c r="N24" s="1"/>
      <c r="O24" s="1"/>
    </row>
    <row r="25" spans="1: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</sheetData>
  <sheetProtection password="CCF3" sheet="1" objects="1" scenarios="1"/>
  <mergeCells count="11">
    <mergeCell ref="A1:G1"/>
    <mergeCell ref="A2:B2"/>
    <mergeCell ref="F2:G2"/>
    <mergeCell ref="F3:G3"/>
    <mergeCell ref="I6:K6"/>
    <mergeCell ref="B3:D3"/>
    <mergeCell ref="I7:K7"/>
    <mergeCell ref="I8:K8"/>
    <mergeCell ref="I2:K2"/>
    <mergeCell ref="I12:M12"/>
    <mergeCell ref="I13:M13"/>
  </mergeCells>
  <conditionalFormatting sqref="E5:G12 A5:D24 E14:G24">
    <cfRule type="expression" dxfId="1" priority="1">
      <formula>MOD(ROW(),2)=0</formula>
    </cfRule>
  </conditionalFormatting>
  <dataValidations count="1">
    <dataValidation type="list" allowBlank="1" showInputMessage="1" showErrorMessage="1" error="Please Select One Of The Following" sqref="D5:D24">
      <formula1>"GPF, GPF 2004"</formula1>
    </dataValidation>
  </dataValidations>
  <hyperlinks>
    <hyperlink ref="I13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36"/>
  <sheetViews>
    <sheetView tabSelected="1" topLeftCell="A4" zoomScale="96" zoomScaleNormal="96" workbookViewId="0">
      <selection activeCell="I8" sqref="I8"/>
    </sheetView>
  </sheetViews>
  <sheetFormatPr defaultRowHeight="15"/>
  <cols>
    <col min="1" max="1" width="6.42578125" customWidth="1"/>
    <col min="2" max="2" width="17.5703125" customWidth="1"/>
    <col min="3" max="3" width="12.42578125" customWidth="1"/>
    <col min="4" max="12" width="7.7109375" customWidth="1"/>
    <col min="13" max="13" width="8.7109375" customWidth="1"/>
    <col min="14" max="14" width="10" customWidth="1"/>
    <col min="15" max="15" width="8.42578125" customWidth="1"/>
    <col min="16" max="16" width="8" style="6" customWidth="1"/>
    <col min="17" max="17" width="8.140625" style="6" customWidth="1"/>
    <col min="18" max="19" width="7.42578125" style="6" customWidth="1"/>
    <col min="20" max="20" width="10" style="6" customWidth="1"/>
    <col min="21" max="21" width="9.42578125" style="6" customWidth="1"/>
    <col min="22" max="22" width="15.42578125" style="6" customWidth="1"/>
    <col min="23" max="23" width="25.42578125" style="6" customWidth="1"/>
    <col min="24" max="27" width="9.5703125" style="6" hidden="1" customWidth="1"/>
    <col min="28" max="28" width="5.140625" style="6" customWidth="1"/>
    <col min="29" max="29" width="5.85546875" style="6" customWidth="1"/>
    <col min="30" max="30" width="5.7109375" style="6" customWidth="1"/>
    <col min="31" max="31" width="3.42578125" style="6" customWidth="1"/>
    <col min="32" max="34" width="9.140625" style="6"/>
  </cols>
  <sheetData>
    <row r="1" spans="1:27" ht="43.5" customHeight="1">
      <c r="A1" s="22" t="str">
        <f>'Master Sheet'!$A$1</f>
        <v>jktdh; mPp ek/;fed fo|ky; uqoka ¼Hkknjk½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7" ht="30" customHeight="1">
      <c r="A2" s="23" t="str">
        <f>'Master Sheet'!A3</f>
        <v>Øekad &amp;</v>
      </c>
      <c r="B2" s="24"/>
      <c r="C2" s="25">
        <f>'Master Sheet'!B3</f>
        <v>601</v>
      </c>
      <c r="D2" s="25"/>
      <c r="E2" s="25"/>
      <c r="F2" s="25"/>
      <c r="G2" s="25"/>
      <c r="H2" s="25"/>
      <c r="I2" s="25"/>
      <c r="J2" s="25"/>
      <c r="K2" s="25"/>
      <c r="L2" s="25"/>
      <c r="M2" s="26" t="str">
        <f>'Master Sheet'!F3</f>
        <v>12.11.2024</v>
      </c>
      <c r="N2" s="26"/>
      <c r="O2" s="27"/>
    </row>
    <row r="3" spans="1:27" ht="29.25" customHeight="1">
      <c r="A3" s="23" t="s">
        <v>19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8"/>
    </row>
    <row r="4" spans="1:27" ht="80.25" customHeight="1">
      <c r="A4" s="29" t="s">
        <v>50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27" ht="78" customHeight="1">
      <c r="A5" s="30" t="s">
        <v>5</v>
      </c>
      <c r="B5" s="30" t="s">
        <v>6</v>
      </c>
      <c r="C5" s="30" t="s">
        <v>7</v>
      </c>
      <c r="D5" s="30" t="s">
        <v>47</v>
      </c>
      <c r="E5" s="30" t="s">
        <v>20</v>
      </c>
      <c r="F5" s="30" t="s">
        <v>21</v>
      </c>
      <c r="G5" s="30" t="s">
        <v>48</v>
      </c>
      <c r="H5" s="30" t="s">
        <v>20</v>
      </c>
      <c r="I5" s="30" t="s">
        <v>21</v>
      </c>
      <c r="J5" s="30" t="s">
        <v>49</v>
      </c>
      <c r="K5" s="30" t="s">
        <v>20</v>
      </c>
      <c r="L5" s="30" t="s">
        <v>21</v>
      </c>
      <c r="M5" s="30" t="s">
        <v>22</v>
      </c>
      <c r="N5" s="30" t="s">
        <v>23</v>
      </c>
      <c r="O5" s="30" t="s">
        <v>24</v>
      </c>
    </row>
    <row r="6" spans="1:27" ht="30" customHeight="1">
      <c r="A6" s="31">
        <f>'Master Sheet'!A5</f>
        <v>1</v>
      </c>
      <c r="B6" s="30" t="str">
        <f>IF('Master Sheet'!B5="","",'Master Sheet'!B5)</f>
        <v>MUNSHEE RAM</v>
      </c>
      <c r="C6" s="32" t="str">
        <f>IF('Master Sheet'!C5="","",'Master Sheet'!C5)</f>
        <v>SR TEACHER</v>
      </c>
      <c r="D6" s="32">
        <f>'Master Sheet'!E5</f>
        <v>49900</v>
      </c>
      <c r="E6" s="32">
        <f>IFERROR(ROUND(D6*'Master Sheet'!C2/100,0),"")</f>
        <v>26447</v>
      </c>
      <c r="F6" s="32">
        <f>IFERROR(ROUND(D6*'Master Sheet'!E2/100,0),"")</f>
        <v>27445</v>
      </c>
      <c r="G6" s="32">
        <f>'Master Sheet'!F5</f>
        <v>49900</v>
      </c>
      <c r="H6" s="32">
        <f>IFERROR(ROUND(G6*'Master Sheet'!C2/100,0),"")</f>
        <v>26447</v>
      </c>
      <c r="I6" s="32">
        <f>IFERROR(ROUND(G6*'Master Sheet'!E2/100,0),"")</f>
        <v>27445</v>
      </c>
      <c r="J6" s="32">
        <f>'Master Sheet'!G5</f>
        <v>49900</v>
      </c>
      <c r="K6" s="32">
        <f>IFERROR(ROUND(J6*'Master Sheet'!C2/100,0),"")</f>
        <v>26447</v>
      </c>
      <c r="L6" s="32">
        <f>IFERROR(ROUND(J6*'Master Sheet'!E2/100,0),"")</f>
        <v>27445</v>
      </c>
      <c r="M6" s="32" t="str">
        <f>'Master Sheet'!D5</f>
        <v>GPF 2004</v>
      </c>
      <c r="N6" s="32">
        <f>X6</f>
        <v>2994</v>
      </c>
      <c r="O6" s="32">
        <f>SUM(N6-N6)</f>
        <v>0</v>
      </c>
      <c r="X6" s="6">
        <f>SUM(Y6:AA6)</f>
        <v>2994</v>
      </c>
      <c r="Y6" s="6">
        <f>F6-E6</f>
        <v>998</v>
      </c>
      <c r="Z6" s="6">
        <f>I6-H6</f>
        <v>998</v>
      </c>
      <c r="AA6" s="6">
        <f>L6-K6</f>
        <v>998</v>
      </c>
    </row>
    <row r="7" spans="1:27" ht="30" customHeight="1">
      <c r="A7" s="31">
        <f>'Master Sheet'!A6</f>
        <v>2</v>
      </c>
      <c r="B7" s="30" t="str">
        <f>IF('Master Sheet'!B6="","",'Master Sheet'!B6)</f>
        <v>OM PRAKASH</v>
      </c>
      <c r="C7" s="32" t="str">
        <f>IF('Master Sheet'!C6="","",'Master Sheet'!C6)</f>
        <v>SR TEACHER</v>
      </c>
      <c r="D7" s="32">
        <f>'Master Sheet'!E6</f>
        <v>42500</v>
      </c>
      <c r="E7" s="32">
        <f>IFERROR(ROUND(D7*'Master Sheet'!C2/100,0),"")</f>
        <v>22525</v>
      </c>
      <c r="F7" s="32">
        <f>IFERROR(ROUND(D7*'Master Sheet'!E2/100,0),"")</f>
        <v>23375</v>
      </c>
      <c r="G7" s="32">
        <f>'Master Sheet'!F6</f>
        <v>42500</v>
      </c>
      <c r="H7" s="32">
        <f>IFERROR(ROUND(G7*'Master Sheet'!C2/100,0),"")</f>
        <v>22525</v>
      </c>
      <c r="I7" s="32">
        <f>IFERROR(ROUND(G7*'Master Sheet'!E2/100,0),"")</f>
        <v>23375</v>
      </c>
      <c r="J7" s="32">
        <f>'Master Sheet'!G6</f>
        <v>42500</v>
      </c>
      <c r="K7" s="32">
        <f>IFERROR(ROUND(J7*'Master Sheet'!C2/100,0),"")</f>
        <v>22525</v>
      </c>
      <c r="L7" s="32">
        <f>IFERROR(ROUND(J7*'Master Sheet'!E2/100,0),"")</f>
        <v>23375</v>
      </c>
      <c r="M7" s="32" t="str">
        <f>'Master Sheet'!D6</f>
        <v>GPF 2004</v>
      </c>
      <c r="N7" s="32">
        <f t="shared" ref="N7:N15" si="0">X7</f>
        <v>2550</v>
      </c>
      <c r="O7" s="32">
        <f t="shared" ref="O7:O15" si="1">SUM(N7-N7)</f>
        <v>0</v>
      </c>
      <c r="X7" s="6">
        <f>SUM(Y7:AA7)</f>
        <v>2550</v>
      </c>
      <c r="Y7" s="6">
        <f t="shared" ref="Y7:Y15" si="2">F7-E7</f>
        <v>850</v>
      </c>
      <c r="Z7" s="6">
        <f t="shared" ref="Z7:Z15" si="3">I7-H7</f>
        <v>850</v>
      </c>
      <c r="AA7" s="6">
        <f t="shared" ref="AA7:AA15" si="4">L7-K7</f>
        <v>850</v>
      </c>
    </row>
    <row r="8" spans="1:27" ht="30" customHeight="1">
      <c r="A8" s="31">
        <f>'Master Sheet'!A7</f>
        <v>3</v>
      </c>
      <c r="B8" s="30" t="str">
        <f>IF('Master Sheet'!B7="","",'Master Sheet'!B7)</f>
        <v>DAYA RAM</v>
      </c>
      <c r="C8" s="32" t="str">
        <f>IF('Master Sheet'!C7="","",'Master Sheet'!C7)</f>
        <v>SR TEACHER</v>
      </c>
      <c r="D8" s="32">
        <f>'Master Sheet'!E7</f>
        <v>42500</v>
      </c>
      <c r="E8" s="32">
        <f>IFERROR(ROUND(D8*'Master Sheet'!C2/100,0),"")</f>
        <v>22525</v>
      </c>
      <c r="F8" s="32">
        <f>IFERROR(ROUND(D8*'Master Sheet'!E2/100,0),"")</f>
        <v>23375</v>
      </c>
      <c r="G8" s="32">
        <f>'Master Sheet'!F7</f>
        <v>42500</v>
      </c>
      <c r="H8" s="32">
        <f>IFERROR(ROUND(G8*'Master Sheet'!C2/100,0),"")</f>
        <v>22525</v>
      </c>
      <c r="I8" s="32">
        <f>IFERROR(ROUND(G8*'Master Sheet'!E2/100,0),"")</f>
        <v>23375</v>
      </c>
      <c r="J8" s="32">
        <f>'Master Sheet'!G7</f>
        <v>42500</v>
      </c>
      <c r="K8" s="32">
        <f>IFERROR(ROUND(J8*'Master Sheet'!C2/100,0),"")</f>
        <v>22525</v>
      </c>
      <c r="L8" s="32">
        <f>IFERROR(ROUND(J8*'Master Sheet'!E2/100,0),"")</f>
        <v>23375</v>
      </c>
      <c r="M8" s="32" t="str">
        <f>'Master Sheet'!D7</f>
        <v>GPF 2004</v>
      </c>
      <c r="N8" s="32">
        <f t="shared" si="0"/>
        <v>2550</v>
      </c>
      <c r="O8" s="32">
        <f t="shared" si="1"/>
        <v>0</v>
      </c>
      <c r="X8" s="6">
        <f>SUM(Y8:AA8)</f>
        <v>2550</v>
      </c>
      <c r="Y8" s="6">
        <f t="shared" si="2"/>
        <v>850</v>
      </c>
      <c r="Z8" s="6">
        <f t="shared" si="3"/>
        <v>850</v>
      </c>
      <c r="AA8" s="6">
        <f t="shared" si="4"/>
        <v>850</v>
      </c>
    </row>
    <row r="9" spans="1:27" ht="30" customHeight="1">
      <c r="A9" s="31">
        <f>'Master Sheet'!A8</f>
        <v>4</v>
      </c>
      <c r="B9" s="30" t="str">
        <f>IF('Master Sheet'!B8="","",'Master Sheet'!B8)</f>
        <v>REKHA MEENA</v>
      </c>
      <c r="C9" s="32" t="str">
        <f>IF('Master Sheet'!C8="","",'Master Sheet'!C8)</f>
        <v>SR TEACHER</v>
      </c>
      <c r="D9" s="32">
        <f>'Master Sheet'!E8</f>
        <v>45100</v>
      </c>
      <c r="E9" s="32">
        <f>IFERROR(ROUND(D9*'Master Sheet'!C2/100,0),"")</f>
        <v>23903</v>
      </c>
      <c r="F9" s="32">
        <f>IFERROR(ROUND(D9*'Master Sheet'!E2/100,0),"")</f>
        <v>24805</v>
      </c>
      <c r="G9" s="32">
        <f>'Master Sheet'!F8</f>
        <v>45100</v>
      </c>
      <c r="H9" s="32">
        <f>IFERROR(ROUND(G9*'Master Sheet'!C2/100,0),"")</f>
        <v>23903</v>
      </c>
      <c r="I9" s="32">
        <f>IFERROR(ROUND(G9*'Master Sheet'!E2/100,0),"")</f>
        <v>24805</v>
      </c>
      <c r="J9" s="32">
        <f>'Master Sheet'!G8</f>
        <v>45100</v>
      </c>
      <c r="K9" s="32">
        <f>IFERROR(ROUND(J9*'Master Sheet'!C2/100,0),"")</f>
        <v>23903</v>
      </c>
      <c r="L9" s="32">
        <f>IFERROR(ROUND(J9*'Master Sheet'!E2/100,0),"")</f>
        <v>24805</v>
      </c>
      <c r="M9" s="32" t="str">
        <f>'Master Sheet'!D8</f>
        <v>GPF 2004</v>
      </c>
      <c r="N9" s="32">
        <f t="shared" si="0"/>
        <v>2706</v>
      </c>
      <c r="O9" s="32">
        <f t="shared" si="1"/>
        <v>0</v>
      </c>
      <c r="X9" s="6">
        <f>SUM(Y9:AA9)</f>
        <v>2706</v>
      </c>
      <c r="Y9" s="6">
        <f t="shared" si="2"/>
        <v>902</v>
      </c>
      <c r="Z9" s="6">
        <f t="shared" si="3"/>
        <v>902</v>
      </c>
      <c r="AA9" s="6">
        <f t="shared" si="4"/>
        <v>902</v>
      </c>
    </row>
    <row r="10" spans="1:27" ht="30" customHeight="1">
      <c r="A10" s="31">
        <f>'Master Sheet'!A9</f>
        <v>5</v>
      </c>
      <c r="B10" s="30" t="str">
        <f>IF('Master Sheet'!B9="","",'Master Sheet'!B9)</f>
        <v>SUMAN GOSWAMI</v>
      </c>
      <c r="C10" s="32" t="str">
        <f>IF('Master Sheet'!C9="","",'Master Sheet'!C9)</f>
        <v>SR TEACHER</v>
      </c>
      <c r="D10" s="32">
        <f>'Master Sheet'!E9</f>
        <v>42500</v>
      </c>
      <c r="E10" s="32">
        <f>IFERROR(ROUND(D10*'Master Sheet'!C2/100,0),"")</f>
        <v>22525</v>
      </c>
      <c r="F10" s="32">
        <f>IFERROR(ROUND(D10*'Master Sheet'!E2/100,0),"")</f>
        <v>23375</v>
      </c>
      <c r="G10" s="32">
        <f>'Master Sheet'!F9</f>
        <v>42500</v>
      </c>
      <c r="H10" s="32">
        <f>IFERROR(ROUND(G10*'Master Sheet'!C2/100,0),"")</f>
        <v>22525</v>
      </c>
      <c r="I10" s="32">
        <f>IFERROR(ROUND(G10*'Master Sheet'!E2/100,0),"")</f>
        <v>23375</v>
      </c>
      <c r="J10" s="32">
        <f>'Master Sheet'!G9</f>
        <v>42500</v>
      </c>
      <c r="K10" s="32">
        <f>IFERROR(ROUND(J10*'Master Sheet'!C2/100,0),"")</f>
        <v>22525</v>
      </c>
      <c r="L10" s="32">
        <f>IFERROR(ROUND(J10*'Master Sheet'!E2/100,0),"")</f>
        <v>23375</v>
      </c>
      <c r="M10" s="32" t="str">
        <f>'Master Sheet'!D9</f>
        <v>GPF 2004</v>
      </c>
      <c r="N10" s="32">
        <f t="shared" si="0"/>
        <v>2550</v>
      </c>
      <c r="O10" s="32">
        <f t="shared" si="1"/>
        <v>0</v>
      </c>
      <c r="X10" s="6">
        <f>SUM(Y10:AA10)</f>
        <v>2550</v>
      </c>
      <c r="Y10" s="6">
        <f t="shared" si="2"/>
        <v>850</v>
      </c>
      <c r="Z10" s="6">
        <f t="shared" si="3"/>
        <v>850</v>
      </c>
      <c r="AA10" s="6">
        <f t="shared" si="4"/>
        <v>850</v>
      </c>
    </row>
    <row r="11" spans="1:27" ht="30" customHeight="1">
      <c r="A11" s="31">
        <f>'Master Sheet'!A10</f>
        <v>6</v>
      </c>
      <c r="B11" s="30" t="str">
        <f>IF('Master Sheet'!B10="","",'Master Sheet'!B10)</f>
        <v>ANIL KUMAR</v>
      </c>
      <c r="C11" s="32" t="str">
        <f>IF('Master Sheet'!C10="","",'Master Sheet'!C10)</f>
        <v>SR TEACHER</v>
      </c>
      <c r="D11" s="32">
        <f>'Master Sheet'!E10</f>
        <v>40100</v>
      </c>
      <c r="E11" s="32">
        <f>IFERROR(ROUND(D11*'Master Sheet'!C2/100,0),"")</f>
        <v>21253</v>
      </c>
      <c r="F11" s="32">
        <f>IFERROR(ROUND(D11*'Master Sheet'!E2/100,0),"")</f>
        <v>22055</v>
      </c>
      <c r="G11" s="32">
        <f>'Master Sheet'!F10</f>
        <v>40100</v>
      </c>
      <c r="H11" s="32">
        <f>IFERROR(ROUND(G11*'Master Sheet'!C2/100,0),"")</f>
        <v>21253</v>
      </c>
      <c r="I11" s="32">
        <f>IFERROR(ROUND(G11*'Master Sheet'!E2/100,0),"")</f>
        <v>22055</v>
      </c>
      <c r="J11" s="32">
        <f>'Master Sheet'!G10</f>
        <v>40100</v>
      </c>
      <c r="K11" s="32">
        <f>IFERROR(ROUND(J11*'Master Sheet'!C2/100,0),"")</f>
        <v>21253</v>
      </c>
      <c r="L11" s="32">
        <f>IFERROR(ROUND(J11*'Master Sheet'!E2/100,0),"")</f>
        <v>22055</v>
      </c>
      <c r="M11" s="32" t="str">
        <f>'Master Sheet'!D10</f>
        <v>GPF 2004</v>
      </c>
      <c r="N11" s="32">
        <f t="shared" si="0"/>
        <v>2406</v>
      </c>
      <c r="O11" s="32">
        <f t="shared" si="1"/>
        <v>0</v>
      </c>
      <c r="X11" s="6">
        <f>SUM(Y11:AA11)</f>
        <v>2406</v>
      </c>
      <c r="Y11" s="6">
        <f t="shared" si="2"/>
        <v>802</v>
      </c>
      <c r="Z11" s="6">
        <f t="shared" si="3"/>
        <v>802</v>
      </c>
      <c r="AA11" s="6">
        <f t="shared" si="4"/>
        <v>802</v>
      </c>
    </row>
    <row r="12" spans="1:27" ht="30" customHeight="1">
      <c r="A12" s="31">
        <f>'Master Sheet'!A11</f>
        <v>7</v>
      </c>
      <c r="B12" s="30" t="str">
        <f>IF('Master Sheet'!B11="","",'Master Sheet'!B11)</f>
        <v>VINOD KUMAR</v>
      </c>
      <c r="C12" s="32" t="str">
        <f>IF('Master Sheet'!C11="","",'Master Sheet'!C11)</f>
        <v>TEACHER L-2</v>
      </c>
      <c r="D12" s="32">
        <f>'Master Sheet'!E11</f>
        <v>47900</v>
      </c>
      <c r="E12" s="32">
        <f>IFERROR(ROUND(D12*'Master Sheet'!C2/100,0),"")</f>
        <v>25387</v>
      </c>
      <c r="F12" s="32">
        <f>IFERROR(ROUND(D12*'Master Sheet'!E2/100,0),"")</f>
        <v>26345</v>
      </c>
      <c r="G12" s="32">
        <f>'Master Sheet'!F11</f>
        <v>47900</v>
      </c>
      <c r="H12" s="32">
        <f>IFERROR(ROUND(G12*'Master Sheet'!C2/100,0),"")</f>
        <v>25387</v>
      </c>
      <c r="I12" s="32">
        <f>IFERROR(ROUND(G12*'Master Sheet'!E2/100,0),"")</f>
        <v>26345</v>
      </c>
      <c r="J12" s="32">
        <f>'Master Sheet'!G11</f>
        <v>47900</v>
      </c>
      <c r="K12" s="32">
        <f>IFERROR(ROUND(J12*'Master Sheet'!C2/100,0),"")</f>
        <v>25387</v>
      </c>
      <c r="L12" s="32">
        <f>IFERROR(ROUND(J12*'Master Sheet'!E2/100,0),"")</f>
        <v>26345</v>
      </c>
      <c r="M12" s="32" t="str">
        <f>'Master Sheet'!D11</f>
        <v>GPF 2004</v>
      </c>
      <c r="N12" s="32">
        <f t="shared" si="0"/>
        <v>2874</v>
      </c>
      <c r="O12" s="32">
        <f t="shared" si="1"/>
        <v>0</v>
      </c>
      <c r="X12" s="6">
        <f>SUM(Y12:AA12)</f>
        <v>2874</v>
      </c>
      <c r="Y12" s="6">
        <f t="shared" si="2"/>
        <v>958</v>
      </c>
      <c r="Z12" s="6">
        <f t="shared" si="3"/>
        <v>958</v>
      </c>
      <c r="AA12" s="6">
        <f t="shared" si="4"/>
        <v>958</v>
      </c>
    </row>
    <row r="13" spans="1:27" ht="30" customHeight="1">
      <c r="A13" s="31">
        <f>'Master Sheet'!A12</f>
        <v>8</v>
      </c>
      <c r="B13" s="30" t="str">
        <f>IF('Master Sheet'!B12="","",'Master Sheet'!B12)</f>
        <v>HIRA LAL</v>
      </c>
      <c r="C13" s="32" t="str">
        <f>IF('Master Sheet'!C12="","",'Master Sheet'!C12)</f>
        <v>TEACHER L-1</v>
      </c>
      <c r="D13" s="32">
        <f>'Master Sheet'!E12</f>
        <v>52300</v>
      </c>
      <c r="E13" s="32">
        <f>IFERROR(ROUND(D13*'Master Sheet'!C2/100,0),"")</f>
        <v>27719</v>
      </c>
      <c r="F13" s="32">
        <f>IFERROR(ROUND(D13*'Master Sheet'!E2/100,0),"")</f>
        <v>28765</v>
      </c>
      <c r="G13" s="32">
        <f>'Master Sheet'!F12</f>
        <v>52300</v>
      </c>
      <c r="H13" s="32">
        <f>IFERROR(ROUND(G13*'Master Sheet'!C2/100,0),"")</f>
        <v>27719</v>
      </c>
      <c r="I13" s="32">
        <f>IFERROR(ROUND(G13*'Master Sheet'!E2/100,0),"")</f>
        <v>28765</v>
      </c>
      <c r="J13" s="32">
        <f>'Master Sheet'!G12</f>
        <v>52300</v>
      </c>
      <c r="K13" s="32">
        <f>IFERROR(ROUND(J13*'Master Sheet'!C2/100,0),"")</f>
        <v>27719</v>
      </c>
      <c r="L13" s="32">
        <f>IFERROR(ROUND(J13*'Master Sheet'!E2/100,0),"")</f>
        <v>28765</v>
      </c>
      <c r="M13" s="32" t="str">
        <f>'Master Sheet'!D12</f>
        <v>GPF 2004</v>
      </c>
      <c r="N13" s="32">
        <f t="shared" si="0"/>
        <v>3138</v>
      </c>
      <c r="O13" s="32">
        <f t="shared" si="1"/>
        <v>0</v>
      </c>
      <c r="X13" s="6">
        <f>SUM(Y13:AA13)</f>
        <v>3138</v>
      </c>
      <c r="Y13" s="6">
        <f t="shared" si="2"/>
        <v>1046</v>
      </c>
      <c r="Z13" s="6">
        <f t="shared" si="3"/>
        <v>1046</v>
      </c>
      <c r="AA13" s="6">
        <f t="shared" si="4"/>
        <v>1046</v>
      </c>
    </row>
    <row r="14" spans="1:27" ht="30" customHeight="1">
      <c r="A14" s="31">
        <f>'Master Sheet'!A13</f>
        <v>9</v>
      </c>
      <c r="B14" s="30" t="str">
        <f>IF('Master Sheet'!B13="","",'Master Sheet'!B13)</f>
        <v>RANVEER SINGH</v>
      </c>
      <c r="C14" s="32" t="str">
        <f>IF('Master Sheet'!C13="","",'Master Sheet'!C13)</f>
        <v>TEACHER L-1</v>
      </c>
      <c r="D14" s="32">
        <f>'Master Sheet'!F13</f>
        <v>75400</v>
      </c>
      <c r="E14" s="32">
        <f>IFERROR(ROUND(D14*'Master Sheet'!C2/100,0),"")</f>
        <v>39962</v>
      </c>
      <c r="F14" s="32">
        <f>IFERROR(ROUND(D14*'Master Sheet'!E2/100,0),"")</f>
        <v>41470</v>
      </c>
      <c r="G14" s="32">
        <f>'Master Sheet'!F13</f>
        <v>75400</v>
      </c>
      <c r="H14" s="32">
        <f>IFERROR(ROUND(G14*'Master Sheet'!C2/100,0),"")</f>
        <v>39962</v>
      </c>
      <c r="I14" s="32">
        <f>IFERROR(ROUND(G14*'Master Sheet'!E2/100,0),"")</f>
        <v>41470</v>
      </c>
      <c r="J14" s="32">
        <f>'Master Sheet'!G13</f>
        <v>75400</v>
      </c>
      <c r="K14" s="32">
        <f>IFERROR(ROUND(J14*'Master Sheet'!C2/100,0),"")</f>
        <v>39962</v>
      </c>
      <c r="L14" s="32">
        <f>IFERROR(ROUND(J14*'Master Sheet'!E2/100,0),"")</f>
        <v>41470</v>
      </c>
      <c r="M14" s="32" t="str">
        <f>'Master Sheet'!D13</f>
        <v>GPF</v>
      </c>
      <c r="N14" s="32">
        <f t="shared" si="0"/>
        <v>4524</v>
      </c>
      <c r="O14" s="32">
        <f t="shared" si="1"/>
        <v>0</v>
      </c>
      <c r="X14" s="6">
        <f>SUM(Y14:AA14)</f>
        <v>4524</v>
      </c>
      <c r="Y14" s="6">
        <f t="shared" si="2"/>
        <v>1508</v>
      </c>
      <c r="Z14" s="6">
        <f t="shared" si="3"/>
        <v>1508</v>
      </c>
      <c r="AA14" s="6">
        <f t="shared" si="4"/>
        <v>1508</v>
      </c>
    </row>
    <row r="15" spans="1:27" ht="30" customHeight="1">
      <c r="A15" s="31">
        <f>'Master Sheet'!A14</f>
        <v>10</v>
      </c>
      <c r="B15" s="30" t="str">
        <f>IF('Master Sheet'!B14="","",'Master Sheet'!B14)</f>
        <v>SUSHMA</v>
      </c>
      <c r="C15" s="32" t="str">
        <f>IF('Master Sheet'!C14="","",'Master Sheet'!C14)</f>
        <v>LDC</v>
      </c>
      <c r="D15" s="32">
        <f>'Master Sheet'!E14</f>
        <v>22000</v>
      </c>
      <c r="E15" s="32">
        <f>IFERROR(ROUND(D15*'Master Sheet'!C2/100,0),"")</f>
        <v>11660</v>
      </c>
      <c r="F15" s="32">
        <f>IFERROR(ROUND(D15*'Master Sheet'!E2/100,0),"")</f>
        <v>12100</v>
      </c>
      <c r="G15" s="32">
        <f>'Master Sheet'!F14</f>
        <v>22000</v>
      </c>
      <c r="H15" s="32">
        <f>IFERROR(ROUND(G15*'Master Sheet'!C2/100,0),"")</f>
        <v>11660</v>
      </c>
      <c r="I15" s="32">
        <f>IFERROR(ROUND(G15*'Master Sheet'!E2/100,0),"")</f>
        <v>12100</v>
      </c>
      <c r="J15" s="32">
        <f>'Master Sheet'!G14</f>
        <v>22000</v>
      </c>
      <c r="K15" s="32">
        <f>IFERROR(ROUND(J15*'Master Sheet'!C2/100,0),"")</f>
        <v>11660</v>
      </c>
      <c r="L15" s="32">
        <f>IFERROR(ROUND(J15*'Master Sheet'!E2/100,0),"")</f>
        <v>12100</v>
      </c>
      <c r="M15" s="32" t="str">
        <f>'Master Sheet'!D14</f>
        <v>GPF 2004</v>
      </c>
      <c r="N15" s="32">
        <f t="shared" si="0"/>
        <v>1320</v>
      </c>
      <c r="O15" s="32">
        <f t="shared" si="1"/>
        <v>0</v>
      </c>
      <c r="X15" s="6">
        <f>SUM(Y15:AA15)</f>
        <v>1320</v>
      </c>
      <c r="Y15" s="6">
        <f t="shared" si="2"/>
        <v>440</v>
      </c>
      <c r="Z15" s="6">
        <f t="shared" si="3"/>
        <v>440</v>
      </c>
      <c r="AA15" s="6">
        <f t="shared" si="4"/>
        <v>440</v>
      </c>
    </row>
    <row r="16" spans="1:27" ht="27.75" customHeight="1">
      <c r="A16" s="31">
        <f>'Master Sheet'!A15</f>
        <v>11</v>
      </c>
      <c r="B16" s="30" t="str">
        <f>IF('Master Sheet'!B15="","",'Master Sheet'!B15)</f>
        <v/>
      </c>
      <c r="C16" s="32" t="str">
        <f>IF('Master Sheet'!C15="","",'Master Sheet'!C15)</f>
        <v/>
      </c>
      <c r="D16" s="32">
        <f>'Master Sheet'!E15</f>
        <v>0</v>
      </c>
      <c r="E16" s="32">
        <f>IFERROR(ROUND(D16*'Master Sheet'!C3/100,0),"")</f>
        <v>0</v>
      </c>
      <c r="F16" s="32" t="str">
        <f>IFERROR(ROUND(D16*'Master Sheet'!E3/100,0),"")</f>
        <v/>
      </c>
      <c r="G16" s="32">
        <f>'Master Sheet'!F15</f>
        <v>0</v>
      </c>
      <c r="H16" s="32">
        <f>IFERROR(ROUND(G16*'Master Sheet'!C3/100,0),"")</f>
        <v>0</v>
      </c>
      <c r="I16" s="33"/>
      <c r="J16" s="33"/>
      <c r="K16" s="33"/>
      <c r="L16" s="33"/>
      <c r="M16" s="33"/>
      <c r="N16" s="33"/>
      <c r="O16" s="33"/>
    </row>
    <row r="17" spans="1:15" ht="27.75" customHeight="1">
      <c r="A17" s="31">
        <f>'Master Sheet'!A16</f>
        <v>12</v>
      </c>
      <c r="B17" s="30" t="str">
        <f>IF('Master Sheet'!B16="","",'Master Sheet'!B16)</f>
        <v/>
      </c>
      <c r="C17" s="32" t="str">
        <f>IF('Master Sheet'!C16="","",'Master Sheet'!C16)</f>
        <v/>
      </c>
      <c r="D17" s="32">
        <f>'Master Sheet'!E16</f>
        <v>0</v>
      </c>
      <c r="E17" s="32" t="str">
        <f>IFERROR(ROUND(D17*'Master Sheet'!C4/100,0),"")</f>
        <v/>
      </c>
      <c r="F17" s="32" t="str">
        <f>IFERROR(ROUND(D17*'Master Sheet'!E4/100,0),"")</f>
        <v/>
      </c>
      <c r="G17" s="32">
        <f>'Master Sheet'!F16</f>
        <v>0</v>
      </c>
      <c r="H17" s="32" t="str">
        <f>IFERROR(ROUND(G17*'Master Sheet'!C4/100,0),"")</f>
        <v/>
      </c>
      <c r="I17" s="33"/>
      <c r="J17" s="33"/>
      <c r="K17" s="33"/>
      <c r="L17" s="33"/>
      <c r="M17" s="33"/>
      <c r="N17" s="33"/>
      <c r="O17" s="33"/>
    </row>
    <row r="18" spans="1:15" ht="27.75" customHeight="1">
      <c r="A18" s="31">
        <f>'Master Sheet'!A17</f>
        <v>13</v>
      </c>
      <c r="B18" s="30" t="str">
        <f>IF('Master Sheet'!B17="","",'Master Sheet'!B17)</f>
        <v/>
      </c>
      <c r="C18" s="32" t="str">
        <f>IF('Master Sheet'!C17="","",'Master Sheet'!C17)</f>
        <v/>
      </c>
      <c r="D18" s="32">
        <f>'Master Sheet'!E17</f>
        <v>0</v>
      </c>
      <c r="E18" s="32" t="str">
        <f>IFERROR(ROUND(D18*'Master Sheet'!C5/100,0),"")</f>
        <v/>
      </c>
      <c r="F18" s="32">
        <f>IFERROR(ROUND(D18*'Master Sheet'!E5/100,0),"")</f>
        <v>0</v>
      </c>
      <c r="G18" s="32">
        <f>'Master Sheet'!F17</f>
        <v>0</v>
      </c>
      <c r="H18" s="32" t="str">
        <f>IFERROR(ROUND(G18*'Master Sheet'!C5/100,0),"")</f>
        <v/>
      </c>
      <c r="I18" s="33"/>
      <c r="J18" s="33"/>
      <c r="K18" s="33"/>
      <c r="L18" s="33"/>
      <c r="M18" s="33"/>
      <c r="N18" s="33"/>
      <c r="O18" s="33"/>
    </row>
    <row r="19" spans="1:15" ht="27.75" customHeight="1">
      <c r="A19" s="31">
        <f>'Master Sheet'!A18</f>
        <v>14</v>
      </c>
      <c r="B19" s="30" t="str">
        <f>IF('Master Sheet'!B18="","",'Master Sheet'!B18)</f>
        <v/>
      </c>
      <c r="C19" s="32" t="str">
        <f>IF('Master Sheet'!C18="","",'Master Sheet'!C18)</f>
        <v/>
      </c>
      <c r="D19" s="32">
        <f>'Master Sheet'!E18</f>
        <v>0</v>
      </c>
      <c r="E19" s="32" t="str">
        <f>IFERROR(ROUND(D19*'Master Sheet'!C6/100,0),"")</f>
        <v/>
      </c>
      <c r="F19" s="32">
        <f>IFERROR(ROUND(D19*'Master Sheet'!E6/100,0),"")</f>
        <v>0</v>
      </c>
      <c r="G19" s="32">
        <f>'Master Sheet'!F18</f>
        <v>0</v>
      </c>
      <c r="H19" s="32" t="str">
        <f>IFERROR(ROUND(G19*'Master Sheet'!C6/100,0),"")</f>
        <v/>
      </c>
      <c r="I19" s="33"/>
      <c r="J19" s="33"/>
      <c r="K19" s="33"/>
      <c r="L19" s="33"/>
      <c r="M19" s="33"/>
      <c r="N19" s="33"/>
      <c r="O19" s="33"/>
    </row>
    <row r="20" spans="1:15" ht="26.25" customHeight="1">
      <c r="A20" s="31">
        <f>'Master Sheet'!A19</f>
        <v>15</v>
      </c>
      <c r="B20" s="30" t="str">
        <f>IF('Master Sheet'!B19="","",'Master Sheet'!B19)</f>
        <v/>
      </c>
      <c r="C20" s="32" t="str">
        <f>IF('Master Sheet'!C19="","",'Master Sheet'!C19)</f>
        <v/>
      </c>
      <c r="D20" s="32">
        <f>'Master Sheet'!E19</f>
        <v>0</v>
      </c>
      <c r="E20" s="32" t="str">
        <f>IFERROR(ROUND(D20*'Master Sheet'!C7/100,0),"")</f>
        <v/>
      </c>
      <c r="F20" s="32">
        <f>IFERROR(ROUND(D20*'Master Sheet'!E7/100,0),"")</f>
        <v>0</v>
      </c>
      <c r="G20" s="32">
        <f>'Master Sheet'!F19</f>
        <v>0</v>
      </c>
      <c r="H20" s="32" t="str">
        <f>IFERROR(ROUND(G20*'Master Sheet'!C7/100,0),"")</f>
        <v/>
      </c>
      <c r="I20" s="33"/>
      <c r="J20" s="33"/>
      <c r="K20" s="33"/>
      <c r="L20" s="33"/>
      <c r="M20" s="33"/>
      <c r="N20" s="33"/>
      <c r="O20" s="33"/>
    </row>
    <row r="21" spans="1:15" ht="26.25" customHeight="1">
      <c r="A21" s="44"/>
      <c r="B21" s="45"/>
      <c r="C21" s="46"/>
      <c r="D21" s="46"/>
      <c r="E21" s="46"/>
      <c r="F21" s="46"/>
      <c r="G21" s="46"/>
      <c r="H21" s="46"/>
      <c r="I21" s="47"/>
      <c r="J21" s="47"/>
      <c r="K21" s="47"/>
      <c r="L21" s="47"/>
      <c r="M21" s="47"/>
      <c r="N21" s="47"/>
      <c r="O21" s="47"/>
    </row>
    <row r="22" spans="1:15" ht="26.25" customHeight="1">
      <c r="A22" s="44"/>
      <c r="B22" s="45"/>
      <c r="C22" s="46"/>
      <c r="D22" s="46"/>
      <c r="E22" s="46"/>
      <c r="F22" s="46"/>
      <c r="G22" s="46"/>
      <c r="H22" s="46"/>
      <c r="I22" s="47"/>
      <c r="J22" s="47"/>
      <c r="K22" s="47"/>
      <c r="L22" s="47"/>
      <c r="M22" s="47"/>
      <c r="N22" s="47"/>
      <c r="O22" s="47"/>
    </row>
    <row r="23" spans="1:15" ht="26.25" customHeight="1">
      <c r="A23" s="44"/>
      <c r="B23" s="45"/>
      <c r="C23" s="46"/>
      <c r="D23" s="46"/>
      <c r="E23" s="46"/>
      <c r="F23" s="46"/>
      <c r="G23" s="46"/>
      <c r="H23" s="46"/>
      <c r="I23" s="47"/>
      <c r="J23" s="47"/>
      <c r="K23" s="47"/>
      <c r="L23" s="47"/>
      <c r="M23" s="47"/>
      <c r="N23" s="47"/>
      <c r="O23" s="47"/>
    </row>
    <row r="24" spans="1:15" ht="26.25" customHeight="1">
      <c r="A24" s="44"/>
      <c r="B24" s="45"/>
      <c r="C24" s="46"/>
      <c r="D24" s="46"/>
      <c r="E24" s="46"/>
      <c r="F24" s="46"/>
      <c r="G24" s="46"/>
      <c r="H24" s="46"/>
      <c r="I24" s="47"/>
      <c r="J24" s="47"/>
      <c r="K24" s="47"/>
      <c r="L24" s="47"/>
      <c r="M24" s="47"/>
      <c r="N24" s="47"/>
      <c r="O24" s="47"/>
    </row>
    <row r="25" spans="1:15" ht="18.7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5" t="str">
        <f>'Master Sheet'!$I$6</f>
        <v>iz/kkukpk;Z</v>
      </c>
      <c r="M25" s="35"/>
      <c r="N25" s="35"/>
      <c r="O25" s="36"/>
    </row>
    <row r="26" spans="1:15" ht="18.7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5" t="str">
        <f>'Master Sheet'!$I$7</f>
        <v>jktdh; mPp ek/;fed fo|ky;</v>
      </c>
      <c r="M26" s="35"/>
      <c r="N26" s="35"/>
      <c r="O26" s="37"/>
    </row>
    <row r="27" spans="1:15" ht="18.75">
      <c r="A27" s="38" t="str">
        <f>'Master Sheet'!A3</f>
        <v>Øekad &amp;</v>
      </c>
      <c r="B27" s="39">
        <f>C2</f>
        <v>601</v>
      </c>
      <c r="C27" s="38"/>
      <c r="D27" s="38"/>
      <c r="E27" s="38"/>
      <c r="F27" s="38"/>
      <c r="G27" s="38"/>
      <c r="H27" s="38"/>
      <c r="I27" s="34"/>
      <c r="J27" s="34"/>
      <c r="K27" s="34"/>
      <c r="L27" s="35" t="str">
        <f>'Master Sheet'!$I$8</f>
        <v>uqoka ¼Hkknjk½</v>
      </c>
      <c r="M27" s="35"/>
      <c r="N27" s="35"/>
      <c r="O27" s="40"/>
    </row>
    <row r="28" spans="1:15" ht="18.75">
      <c r="A28" s="41" t="s">
        <v>26</v>
      </c>
      <c r="B28" s="41"/>
      <c r="C28" s="41"/>
      <c r="D28" s="42"/>
      <c r="E28" s="42"/>
      <c r="F28" s="42"/>
      <c r="G28" s="43"/>
      <c r="H28" s="43"/>
      <c r="I28" s="34"/>
      <c r="J28" s="34"/>
      <c r="K28" s="34"/>
      <c r="L28" s="34"/>
      <c r="M28" s="40"/>
      <c r="N28" s="40"/>
      <c r="O28" s="40"/>
    </row>
    <row r="29" spans="1:15" ht="18.75">
      <c r="A29" s="41" t="s">
        <v>27</v>
      </c>
      <c r="B29" s="41"/>
      <c r="C29" s="41"/>
      <c r="D29" s="42"/>
      <c r="E29" s="42"/>
      <c r="F29" s="42"/>
      <c r="G29" s="43"/>
      <c r="H29" s="43"/>
      <c r="I29" s="34"/>
      <c r="J29" s="34"/>
      <c r="K29" s="34"/>
      <c r="L29" s="34"/>
      <c r="M29" s="34"/>
      <c r="N29" s="34"/>
      <c r="O29" s="34"/>
    </row>
    <row r="30" spans="1:15" ht="18.75">
      <c r="A30" s="41" t="s">
        <v>28</v>
      </c>
      <c r="B30" s="41"/>
      <c r="C30" s="41"/>
      <c r="D30" s="42"/>
      <c r="E30" s="42"/>
      <c r="F30" s="42"/>
      <c r="G30" s="43"/>
      <c r="H30" s="43"/>
      <c r="I30" s="34"/>
      <c r="J30" s="34"/>
      <c r="K30" s="34"/>
      <c r="L30" s="34"/>
      <c r="M30" s="34"/>
      <c r="N30" s="34"/>
      <c r="O30" s="34"/>
    </row>
    <row r="31" spans="1:15" ht="18.75">
      <c r="A31" s="41" t="s">
        <v>29</v>
      </c>
      <c r="B31" s="41"/>
      <c r="C31" s="41"/>
      <c r="D31" s="42"/>
      <c r="E31" s="42"/>
      <c r="F31" s="42"/>
      <c r="G31" s="43"/>
      <c r="H31" s="43"/>
      <c r="I31" s="34"/>
      <c r="J31" s="34"/>
      <c r="K31" s="34"/>
      <c r="L31" s="34"/>
      <c r="M31" s="34"/>
      <c r="N31" s="34"/>
      <c r="O31" s="34"/>
    </row>
    <row r="32" spans="1:15" ht="18.75">
      <c r="A32" s="41" t="s">
        <v>30</v>
      </c>
      <c r="B32" s="41"/>
      <c r="C32" s="41"/>
      <c r="D32" s="42"/>
      <c r="E32" s="42"/>
      <c r="F32" s="42"/>
      <c r="G32" s="43"/>
      <c r="H32" s="43"/>
      <c r="I32" s="34"/>
      <c r="J32" s="34"/>
      <c r="K32" s="34"/>
      <c r="L32" s="35" t="str">
        <f>'Master Sheet'!$I$6</f>
        <v>iz/kkukpk;Z</v>
      </c>
      <c r="M32" s="35"/>
      <c r="N32" s="35"/>
      <c r="O32" s="34"/>
    </row>
    <row r="33" spans="1:16" ht="18.7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5" t="str">
        <f>'Master Sheet'!$I$7</f>
        <v>jktdh; mPp ek/;fed fo|ky;</v>
      </c>
      <c r="M33" s="35"/>
      <c r="N33" s="35"/>
      <c r="P33" s="8"/>
    </row>
    <row r="34" spans="1:16" ht="18.7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5" t="str">
        <f>'Master Sheet'!$I$8</f>
        <v>uqoka ¼Hkknjk½</v>
      </c>
      <c r="M34" s="35"/>
      <c r="N34" s="35"/>
      <c r="P34" s="7"/>
    </row>
    <row r="35" spans="1:16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</sheetData>
  <sheetProtection password="CCF3" sheet="1" objects="1" scenarios="1" deleteColumns="0" deleteRows="0"/>
  <protectedRanges>
    <protectedRange password="CCF3" sqref="A1:O15 A16:H24" name="Range1"/>
  </protectedRanges>
  <mergeCells count="12">
    <mergeCell ref="A1:O1"/>
    <mergeCell ref="A3:O3"/>
    <mergeCell ref="A4:O4"/>
    <mergeCell ref="M2:O2"/>
    <mergeCell ref="A2:B2"/>
    <mergeCell ref="C2:L2"/>
    <mergeCell ref="L34:N34"/>
    <mergeCell ref="L25:N25"/>
    <mergeCell ref="L26:N26"/>
    <mergeCell ref="L27:N27"/>
    <mergeCell ref="L32:N32"/>
    <mergeCell ref="L33:N33"/>
  </mergeCells>
  <conditionalFormatting sqref="E6:E24">
    <cfRule type="expression" dxfId="0" priority="1">
      <formula>$D6=0</formula>
    </cfRule>
  </conditionalFormatting>
  <pageMargins left="0.39370078740157483" right="0.11811023622047245" top="0.15748031496062992" bottom="0.15748031496062992" header="0.19685039370078741" footer="0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14" workbookViewId="0">
      <selection activeCell="E26" sqref="E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Master Sheet</vt:lpstr>
      <vt:lpstr>DA Arrear Sheet</vt:lpstr>
      <vt:lpstr>Sheet3</vt:lpstr>
      <vt:lpstr>'DA Arrear Sheet'!Print_Area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VINU</dc:creator>
  <cp:lastModifiedBy>VINU</cp:lastModifiedBy>
  <cp:lastPrinted>2025-04-08T14:18:50Z</cp:lastPrinted>
  <dcterms:created xsi:type="dcterms:W3CDTF">2024-11-11T13:47:00Z</dcterms:created>
  <dcterms:modified xsi:type="dcterms:W3CDTF">2025-04-08T14:19:50Z</dcterms:modified>
</cp:coreProperties>
</file>