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snu\Desktop\"/>
    </mc:Choice>
  </mc:AlternateContent>
  <xr:revisionPtr revIDLastSave="0" documentId="13_ncr:1_{BD5FA2B3-1785-4BEB-8AB5-FE04A6D4AFCB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Master Sheet" sheetId="1" r:id="rId1"/>
    <sheet name="DA Arrear Sheet" sheetId="2" r:id="rId2"/>
    <sheet name="Sheet3" sheetId="3" r:id="rId3"/>
  </sheets>
  <definedNames>
    <definedName name="_xlnm.Print_Area" localSheetId="1">'DA Arrear Sheet'!$A$1:$R$31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H16" i="2"/>
  <c r="H17" i="2"/>
  <c r="H18" i="2"/>
  <c r="H19" i="2"/>
  <c r="H20" i="2"/>
  <c r="G16" i="2"/>
  <c r="G17" i="2"/>
  <c r="G18" i="2"/>
  <c r="G19" i="2"/>
  <c r="G20" i="2"/>
  <c r="F16" i="2"/>
  <c r="F17" i="2"/>
  <c r="F18" i="2"/>
  <c r="F19" i="2"/>
  <c r="F20" i="2"/>
  <c r="E16" i="2"/>
  <c r="E17" i="2"/>
  <c r="E18" i="2"/>
  <c r="E19" i="2"/>
  <c r="E20" i="2"/>
  <c r="D16" i="2"/>
  <c r="D17" i="2"/>
  <c r="D18" i="2"/>
  <c r="D19" i="2"/>
  <c r="D20" i="2"/>
  <c r="C16" i="2"/>
  <c r="C18" i="2"/>
  <c r="C19" i="2"/>
  <c r="C20" i="2"/>
  <c r="B16" i="2"/>
  <c r="B17" i="2"/>
  <c r="B18" i="2"/>
  <c r="B19" i="2"/>
  <c r="B20" i="2"/>
  <c r="A16" i="2"/>
  <c r="A17" i="2"/>
  <c r="A18" i="2"/>
  <c r="A19" i="2"/>
  <c r="A20" i="2"/>
  <c r="A23" i="2" l="1"/>
  <c r="A2" i="2"/>
  <c r="C2" i="2"/>
  <c r="B23" i="2" s="1"/>
  <c r="C9" i="2" l="1"/>
  <c r="B14" i="2"/>
  <c r="G9" i="2"/>
  <c r="H9" i="2" s="1"/>
  <c r="P11" i="2"/>
  <c r="M11" i="2"/>
  <c r="O11" i="2" s="1"/>
  <c r="J11" i="2"/>
  <c r="K11" i="2" s="1"/>
  <c r="G11" i="2"/>
  <c r="H11" i="2" s="1"/>
  <c r="D11" i="2"/>
  <c r="E11" i="2" s="1"/>
  <c r="C15" i="2"/>
  <c r="P7" i="2"/>
  <c r="P8" i="2"/>
  <c r="P9" i="2"/>
  <c r="P10" i="2"/>
  <c r="P12" i="2"/>
  <c r="P13" i="2"/>
  <c r="P14" i="2"/>
  <c r="P15" i="2"/>
  <c r="G14" i="2"/>
  <c r="H14" i="2" s="1"/>
  <c r="P31" i="2"/>
  <c r="O23" i="2" s="1"/>
  <c r="P30" i="2"/>
  <c r="P22" i="2" s="1"/>
  <c r="P29" i="2"/>
  <c r="O21" i="2" s="1"/>
  <c r="A7" i="2"/>
  <c r="A8" i="2"/>
  <c r="A9" i="2"/>
  <c r="A10" i="2"/>
  <c r="A11" i="2"/>
  <c r="A12" i="2"/>
  <c r="A13" i="2"/>
  <c r="A14" i="2"/>
  <c r="A15" i="2"/>
  <c r="A6" i="2"/>
  <c r="P6" i="2"/>
  <c r="M7" i="2"/>
  <c r="N7" i="2" s="1"/>
  <c r="M8" i="2"/>
  <c r="N8" i="2" s="1"/>
  <c r="M9" i="2"/>
  <c r="N9" i="2" s="1"/>
  <c r="M10" i="2"/>
  <c r="N10" i="2" s="1"/>
  <c r="M12" i="2"/>
  <c r="N12" i="2" s="1"/>
  <c r="M13" i="2"/>
  <c r="N13" i="2" s="1"/>
  <c r="M14" i="2"/>
  <c r="N14" i="2" s="1"/>
  <c r="M15" i="2"/>
  <c r="N15" i="2" s="1"/>
  <c r="M6" i="2"/>
  <c r="N6" i="2" s="1"/>
  <c r="J7" i="2"/>
  <c r="K7" i="2" s="1"/>
  <c r="J8" i="2"/>
  <c r="K8" i="2" s="1"/>
  <c r="J9" i="2"/>
  <c r="K9" i="2" s="1"/>
  <c r="J10" i="2"/>
  <c r="K10" i="2" s="1"/>
  <c r="J12" i="2"/>
  <c r="K12" i="2" s="1"/>
  <c r="J13" i="2"/>
  <c r="K13" i="2" s="1"/>
  <c r="J14" i="2"/>
  <c r="K14" i="2" s="1"/>
  <c r="J15" i="2"/>
  <c r="K15" i="2" s="1"/>
  <c r="J6" i="2"/>
  <c r="K6" i="2" s="1"/>
  <c r="G7" i="2"/>
  <c r="H7" i="2" s="1"/>
  <c r="G8" i="2"/>
  <c r="H8" i="2" s="1"/>
  <c r="G10" i="2"/>
  <c r="H10" i="2" s="1"/>
  <c r="G12" i="2"/>
  <c r="H12" i="2" s="1"/>
  <c r="G13" i="2"/>
  <c r="H13" i="2" s="1"/>
  <c r="G15" i="2"/>
  <c r="H15" i="2" s="1"/>
  <c r="G6" i="2"/>
  <c r="H6" i="2" s="1"/>
  <c r="D7" i="2"/>
  <c r="E7" i="2" s="1"/>
  <c r="D8" i="2"/>
  <c r="E8" i="2" s="1"/>
  <c r="D9" i="2"/>
  <c r="E9" i="2" s="1"/>
  <c r="D10" i="2"/>
  <c r="E10" i="2" s="1"/>
  <c r="D12" i="2"/>
  <c r="E12" i="2" s="1"/>
  <c r="D13" i="2"/>
  <c r="E13" i="2" s="1"/>
  <c r="D14" i="2"/>
  <c r="E14" i="2" s="1"/>
  <c r="D15" i="2"/>
  <c r="E15" i="2" s="1"/>
  <c r="D6" i="2"/>
  <c r="E6" i="2" s="1"/>
  <c r="C7" i="2"/>
  <c r="C8" i="2"/>
  <c r="C10" i="2"/>
  <c r="C11" i="2"/>
  <c r="C12" i="2"/>
  <c r="C13" i="2"/>
  <c r="C14" i="2"/>
  <c r="C6" i="2"/>
  <c r="B7" i="2"/>
  <c r="B8" i="2"/>
  <c r="B9" i="2"/>
  <c r="B10" i="2"/>
  <c r="B11" i="2"/>
  <c r="B12" i="2"/>
  <c r="B13" i="2"/>
  <c r="B15" i="2"/>
  <c r="B6" i="2"/>
  <c r="P2" i="2"/>
  <c r="A1" i="2"/>
  <c r="O10" i="2" l="1"/>
  <c r="AE10" i="2" s="1"/>
  <c r="I11" i="2"/>
  <c r="I6" i="2"/>
  <c r="AC6" i="2" s="1"/>
  <c r="O6" i="2"/>
  <c r="AE6" i="2" s="1"/>
  <c r="I7" i="2"/>
  <c r="AC7" i="2" s="1"/>
  <c r="O7" i="2"/>
  <c r="AE7" i="2" s="1"/>
  <c r="I8" i="2"/>
  <c r="AC8" i="2" s="1"/>
  <c r="O8" i="2"/>
  <c r="AE8" i="2" s="1"/>
  <c r="I9" i="2"/>
  <c r="AC9" i="2" s="1"/>
  <c r="O9" i="2"/>
  <c r="AE9" i="2" s="1"/>
  <c r="I10" i="2"/>
  <c r="AC10" i="2" s="1"/>
  <c r="I12" i="2"/>
  <c r="AC12" i="2" s="1"/>
  <c r="O12" i="2"/>
  <c r="AE12" i="2" s="1"/>
  <c r="I13" i="2"/>
  <c r="AC13" i="2" s="1"/>
  <c r="O13" i="2"/>
  <c r="AE13" i="2" s="1"/>
  <c r="I14" i="2"/>
  <c r="AC14" i="2" s="1"/>
  <c r="O14" i="2"/>
  <c r="AE14" i="2" s="1"/>
  <c r="I15" i="2"/>
  <c r="AC15" i="2" s="1"/>
  <c r="O15" i="2"/>
  <c r="AE15" i="2" s="1"/>
  <c r="F6" i="2"/>
  <c r="AB6" i="2" s="1"/>
  <c r="L6" i="2"/>
  <c r="AD6" i="2" s="1"/>
  <c r="F7" i="2"/>
  <c r="AB7" i="2" s="1"/>
  <c r="L7" i="2"/>
  <c r="AD7" i="2" s="1"/>
  <c r="F8" i="2"/>
  <c r="AB8" i="2" s="1"/>
  <c r="L8" i="2"/>
  <c r="AD8" i="2" s="1"/>
  <c r="F9" i="2"/>
  <c r="L9" i="2"/>
  <c r="AD9" i="2" s="1"/>
  <c r="F10" i="2"/>
  <c r="AB10" i="2" s="1"/>
  <c r="L10" i="2"/>
  <c r="AD10" i="2" s="1"/>
  <c r="L11" i="2"/>
  <c r="AD11" i="2" s="1"/>
  <c r="F12" i="2"/>
  <c r="AB12" i="2" s="1"/>
  <c r="L12" i="2"/>
  <c r="AD12" i="2" s="1"/>
  <c r="F13" i="2"/>
  <c r="AB13" i="2" s="1"/>
  <c r="L13" i="2"/>
  <c r="AD13" i="2" s="1"/>
  <c r="F14" i="2"/>
  <c r="AB14" i="2" s="1"/>
  <c r="L14" i="2"/>
  <c r="AD14" i="2" s="1"/>
  <c r="F15" i="2"/>
  <c r="L15" i="2"/>
  <c r="AD15" i="2" s="1"/>
  <c r="F11" i="2"/>
  <c r="AB11" i="2" s="1"/>
  <c r="N11" i="2"/>
  <c r="AE11" i="2" s="1"/>
  <c r="AC11" i="2"/>
  <c r="AB9" i="2"/>
  <c r="AB15" i="2"/>
  <c r="AA14" i="2" l="1"/>
  <c r="Q14" i="2" s="1"/>
  <c r="R14" i="2" s="1"/>
  <c r="AA6" i="2"/>
  <c r="Q6" i="2" s="1"/>
  <c r="R6" i="2" s="1"/>
  <c r="AA15" i="2"/>
  <c r="Q15" i="2" s="1"/>
  <c r="R15" i="2" s="1"/>
  <c r="AA8" i="2"/>
  <c r="Q8" i="2" s="1"/>
  <c r="R8" i="2" s="1"/>
  <c r="AA7" i="2"/>
  <c r="Q7" i="2" s="1"/>
  <c r="R7" i="2" s="1"/>
  <c r="AA12" i="2"/>
  <c r="Q12" i="2" s="1"/>
  <c r="R12" i="2" s="1"/>
  <c r="AA10" i="2"/>
  <c r="AA11" i="2"/>
  <c r="Q11" i="2" s="1"/>
  <c r="R11" i="2" s="1"/>
  <c r="AA9" i="2"/>
  <c r="Q9" i="2" s="1"/>
  <c r="R9" i="2" s="1"/>
  <c r="AA13" i="2"/>
  <c r="Q13" i="2" s="1"/>
  <c r="R13" i="2" s="1"/>
  <c r="Q10" i="2" l="1"/>
  <c r="R10" i="2" s="1"/>
</calcChain>
</file>

<file path=xl/sharedStrings.xml><?xml version="1.0" encoding="utf-8"?>
<sst xmlns="http://schemas.openxmlformats.org/spreadsheetml/2006/main" count="77" uniqueCount="50">
  <si>
    <t>jktdh; mPp ek/;fed fo|ky; uqoka ¼Hkknjk½</t>
  </si>
  <si>
    <t xml:space="preserve">DA Arrear Order </t>
  </si>
  <si>
    <t>TO</t>
  </si>
  <si>
    <t>Percent</t>
  </si>
  <si>
    <t>fnukad</t>
  </si>
  <si>
    <t>Sr. No.</t>
  </si>
  <si>
    <t>Name of Employee</t>
  </si>
  <si>
    <t>Post</t>
  </si>
  <si>
    <t>GPF/
GPF 2004</t>
  </si>
  <si>
    <t>Basic
Jul-24</t>
  </si>
  <si>
    <t>Basic
Aug-24</t>
  </si>
  <si>
    <t>Basic
Sep-24</t>
  </si>
  <si>
    <t>Basic
Oct-24</t>
  </si>
  <si>
    <t>MUNSHEE RAM</t>
  </si>
  <si>
    <t>OM PRAKASH</t>
  </si>
  <si>
    <t>DAYA RAM</t>
  </si>
  <si>
    <t>REKHA MEENA</t>
  </si>
  <si>
    <t>SUMAN GOSWAMI</t>
  </si>
  <si>
    <t>ANIL KUMAR</t>
  </si>
  <si>
    <t>VINOD KUMAR</t>
  </si>
  <si>
    <t>HIRA LAL</t>
  </si>
  <si>
    <t>RANVEER SINGH</t>
  </si>
  <si>
    <t>SUSHMA</t>
  </si>
  <si>
    <t>fnukad &amp;</t>
  </si>
  <si>
    <t>dk;kZy; vkns'k</t>
  </si>
  <si>
    <r>
      <t xml:space="preserve">              jktLFkku ljdkj foRr foHkkx ds vkns'k Øekad &amp; </t>
    </r>
    <r>
      <rPr>
        <b/>
        <sz val="14"/>
        <color theme="1"/>
        <rFont val="Calibri"/>
        <family val="2"/>
        <scheme val="minor"/>
      </rPr>
      <t>No. F. 6(3) FD (Rules)/2017</t>
    </r>
    <r>
      <rPr>
        <sz val="16"/>
        <color theme="1"/>
        <rFont val="DevLys 010"/>
      </rPr>
      <t xml:space="preserve"> t;iqj fnukad 24 vDVwcj 2023 ds vuqlkj egxkabZ HkRrk ¼Mh-,-½ dh nj dks la'kksf/kr dj 50 izfr'kr ls c&lt;+kdj 53 izfr'kr fd;k x;k gS A bl dkj.k fuEukfdr deZpkfj;ksa dh egxkabZ HkÙkk nj dks iqu% fuèkkZfjr dj varj ekg tqykbZ 24 ls vDVwcj 24 rd dh jkf'k dk osru Hkqxrku djus dh Loh—fr çnku dh tkrh gSA</t>
    </r>
  </si>
  <si>
    <t>Drawn DA</t>
  </si>
  <si>
    <t>DA to be Drawn</t>
  </si>
  <si>
    <t xml:space="preserve"> GPF/GPF 2004</t>
  </si>
  <si>
    <t>Amount Credited to GPF/GPF 2004</t>
  </si>
  <si>
    <t>Net Amount</t>
  </si>
  <si>
    <t>GPF 2004</t>
  </si>
  <si>
    <t>çfrfyfi%&amp; fuEukafdr dks lwpukFkZ ,oa vko';d dk;Zokgh gsrq çsf"kr gS &amp;</t>
  </si>
  <si>
    <t xml:space="preserve">1&amp; Jheku~ dks"kkfèkdkjh@midks"kkfèkdkjh ------------------------------ </t>
  </si>
  <si>
    <t>2&amp; ys[kk 'kk[kk &amp; fcy cukus gsrqA</t>
  </si>
  <si>
    <t>3&amp; lacafèkr deZpkjh Jh-------------------------------------------------</t>
  </si>
  <si>
    <t>4&amp; dk;kZy; çfr</t>
  </si>
  <si>
    <t>iz/kkukpk;Z</t>
  </si>
  <si>
    <t>jktdh; mPp ek/;fed fo|ky;</t>
  </si>
  <si>
    <t>uqoka ¼Hkknjk½</t>
  </si>
  <si>
    <t xml:space="preserve">नाम प्रधानाचार्य मय पद </t>
  </si>
  <si>
    <t>Øekad &amp;</t>
  </si>
  <si>
    <t>SR TEACHER</t>
  </si>
  <si>
    <t>TEACHER L-2</t>
  </si>
  <si>
    <t>TEACHER L-1</t>
  </si>
  <si>
    <t>LDC</t>
  </si>
  <si>
    <t>GPF</t>
  </si>
  <si>
    <t>Created By Vinod Chalia</t>
  </si>
  <si>
    <t>www.teachersraj.com</t>
  </si>
  <si>
    <t>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</si>
</sst>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DevLys 010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DevLys 010"/>
    </font>
    <font>
      <sz val="16"/>
      <color theme="1"/>
      <name val="DevLys 010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DevLys 010"/>
    </font>
    <font>
      <b/>
      <sz val="14"/>
      <color theme="1"/>
      <name val="Calibri"/>
      <family val="2"/>
      <scheme val="minor"/>
    </font>
    <font>
      <b/>
      <sz val="14"/>
      <color theme="1"/>
      <name val="DevLys 010"/>
    </font>
    <font>
      <b/>
      <sz val="22"/>
      <color theme="1"/>
      <name val="DevLys 010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8"/>
      <color theme="10"/>
      <name val="Calibri"/>
      <family val="2"/>
    </font>
    <font>
      <b/>
      <sz val="16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0" borderId="1" xfId="0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3" borderId="0" xfId="0" applyFont="1" applyFill="1" applyAlignment="1" applyProtection="1">
      <alignment horizontal="center" vertical="center"/>
      <protection locked="0"/>
    </xf>
    <xf numFmtId="0" fontId="13" fillId="6" borderId="0" xfId="0" applyFont="1" applyFill="1" applyAlignment="1">
      <alignment horizontal="center" vertical="center"/>
    </xf>
    <xf numFmtId="0" fontId="11" fillId="0" borderId="1" xfId="0" applyFont="1" applyBorder="1"/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2" fillId="2" borderId="1" xfId="0" applyFont="1" applyFill="1" applyBorder="1" applyAlignment="1" applyProtection="1">
      <alignment horizontal="center"/>
      <protection locked="0"/>
    </xf>
    <xf numFmtId="0" fontId="13" fillId="6" borderId="5" xfId="0" applyFont="1" applyFill="1" applyBorder="1" applyAlignment="1">
      <alignment horizontal="right" vertical="center"/>
    </xf>
    <xf numFmtId="0" fontId="13" fillId="6" borderId="5" xfId="0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5" fillId="7" borderId="0" xfId="0" applyFont="1" applyFill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5" fillId="7" borderId="0" xfId="0" applyFont="1" applyFill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15" fillId="2" borderId="0" xfId="1" applyFont="1" applyFill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justify" vertical="center" wrapText="1"/>
      <protection hidden="1"/>
    </xf>
    <xf numFmtId="14" fontId="16" fillId="0" borderId="3" xfId="0" applyNumberFormat="1" applyFont="1" applyBorder="1" applyAlignment="1" applyProtection="1">
      <alignment horizontal="center" vertical="center"/>
      <protection hidden="1"/>
    </xf>
    <xf numFmtId="14" fontId="16" fillId="0" borderId="4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protection hidden="1"/>
    </xf>
  </cellXfs>
  <cellStyles count="2">
    <cellStyle name="Hyperlink" xfId="1" builtinId="8"/>
    <cellStyle name="Normal" xfId="0" builtinId="0"/>
  </cellStyles>
  <dxfs count="2">
    <dxf>
      <font>
        <color theme="0"/>
      </font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276224</xdr:colOff>
      <xdr:row>2</xdr:row>
      <xdr:rowOff>123826</xdr:rowOff>
    </xdr:from>
    <xdr:to>
      <xdr:col>11</xdr:col>
      <xdr:colOff>66675</xdr:colOff>
      <xdr:row>4</xdr:row>
      <xdr:rowOff>219076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05724" y="790576"/>
          <a:ext cx="400051" cy="762000"/>
        </a:xfrm>
        <a:prstGeom prst="downArrow">
          <a:avLst>
            <a:gd name="adj1" fmla="val 50000"/>
            <a:gd name="adj2" fmla="val 3589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achersraj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opLeftCell="A10" workbookViewId="0">
      <selection activeCell="G6" sqref="G6"/>
    </sheetView>
  </sheetViews>
  <sheetFormatPr defaultRowHeight="15" x14ac:dyDescent="0.25"/>
  <cols>
    <col min="2" max="2" width="20.42578125" customWidth="1"/>
    <col min="3" max="3" width="12.85546875" customWidth="1"/>
    <col min="4" max="8" width="10.140625" customWidth="1"/>
    <col min="12" max="12" width="14.28515625" customWidth="1"/>
  </cols>
  <sheetData>
    <row r="1" spans="1:16" ht="27.75" x14ac:dyDescent="0.4">
      <c r="A1" s="20" t="s">
        <v>0</v>
      </c>
      <c r="B1" s="20"/>
      <c r="C1" s="20"/>
      <c r="D1" s="20"/>
      <c r="E1" s="20"/>
      <c r="F1" s="20"/>
      <c r="G1" s="20"/>
      <c r="H1" s="20"/>
      <c r="O1" s="3"/>
      <c r="P1" s="3"/>
    </row>
    <row r="2" spans="1:16" ht="24.75" customHeight="1" x14ac:dyDescent="0.25">
      <c r="A2" s="21" t="s">
        <v>1</v>
      </c>
      <c r="B2" s="21"/>
      <c r="C2" s="7">
        <v>50</v>
      </c>
      <c r="D2" s="8" t="s">
        <v>2</v>
      </c>
      <c r="E2" s="7">
        <v>53</v>
      </c>
      <c r="F2" s="22" t="s">
        <v>3</v>
      </c>
      <c r="G2" s="22"/>
      <c r="H2" s="22"/>
      <c r="J2" s="31" t="s">
        <v>40</v>
      </c>
      <c r="K2" s="32"/>
      <c r="L2" s="32"/>
      <c r="O2" s="3"/>
      <c r="P2" s="3"/>
    </row>
    <row r="3" spans="1:16" ht="18.75" x14ac:dyDescent="0.3">
      <c r="A3" s="9" t="s">
        <v>41</v>
      </c>
      <c r="B3" s="27">
        <v>601</v>
      </c>
      <c r="C3" s="28"/>
      <c r="D3" s="29"/>
      <c r="E3" s="9" t="s">
        <v>4</v>
      </c>
      <c r="F3" s="23" t="s">
        <v>49</v>
      </c>
      <c r="G3" s="24"/>
      <c r="H3" s="25"/>
      <c r="O3" s="3"/>
      <c r="P3" s="3"/>
    </row>
    <row r="4" spans="1:16" ht="33.75" customHeight="1" x14ac:dyDescent="0.25">
      <c r="A4" s="10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O4" s="3"/>
      <c r="P4" s="3"/>
    </row>
    <row r="5" spans="1:16" ht="20.25" customHeight="1" x14ac:dyDescent="0.25">
      <c r="A5" s="4">
        <v>1</v>
      </c>
      <c r="B5" s="4" t="s">
        <v>13</v>
      </c>
      <c r="C5" s="4" t="s">
        <v>42</v>
      </c>
      <c r="D5" s="4" t="s">
        <v>31</v>
      </c>
      <c r="E5" s="4">
        <v>47900</v>
      </c>
      <c r="F5" s="4">
        <v>47900</v>
      </c>
      <c r="G5" s="4">
        <v>47900</v>
      </c>
      <c r="H5" s="4">
        <v>47900</v>
      </c>
      <c r="O5" s="3"/>
      <c r="P5" s="3"/>
    </row>
    <row r="6" spans="1:16" ht="20.25" customHeight="1" x14ac:dyDescent="0.3">
      <c r="A6" s="4">
        <v>2</v>
      </c>
      <c r="B6" s="4" t="s">
        <v>14</v>
      </c>
      <c r="C6" s="4" t="s">
        <v>42</v>
      </c>
      <c r="D6" s="4" t="s">
        <v>31</v>
      </c>
      <c r="E6" s="4">
        <v>42500</v>
      </c>
      <c r="F6" s="4">
        <v>42500</v>
      </c>
      <c r="G6" s="4">
        <v>42500</v>
      </c>
      <c r="H6" s="4">
        <v>42500</v>
      </c>
      <c r="J6" s="26" t="s">
        <v>37</v>
      </c>
      <c r="K6" s="26"/>
      <c r="L6" s="26"/>
      <c r="M6" s="6"/>
      <c r="O6" s="3"/>
      <c r="P6" s="3"/>
    </row>
    <row r="7" spans="1:16" ht="20.25" customHeight="1" x14ac:dyDescent="0.3">
      <c r="A7" s="4">
        <v>3</v>
      </c>
      <c r="B7" s="4" t="s">
        <v>15</v>
      </c>
      <c r="C7" s="4" t="s">
        <v>42</v>
      </c>
      <c r="D7" s="4" t="s">
        <v>31</v>
      </c>
      <c r="E7" s="4">
        <v>42500</v>
      </c>
      <c r="F7" s="4">
        <v>42500</v>
      </c>
      <c r="G7" s="4">
        <v>42500</v>
      </c>
      <c r="H7" s="4">
        <v>42500</v>
      </c>
      <c r="J7" s="30" t="s">
        <v>38</v>
      </c>
      <c r="K7" s="30"/>
      <c r="L7" s="30"/>
      <c r="M7" s="6"/>
      <c r="O7" s="3"/>
      <c r="P7" s="3"/>
    </row>
    <row r="8" spans="1:16" ht="20.25" customHeight="1" x14ac:dyDescent="0.3">
      <c r="A8" s="4">
        <v>4</v>
      </c>
      <c r="B8" s="4" t="s">
        <v>16</v>
      </c>
      <c r="C8" s="4" t="s">
        <v>42</v>
      </c>
      <c r="D8" s="4" t="s">
        <v>31</v>
      </c>
      <c r="E8" s="4">
        <v>45100</v>
      </c>
      <c r="F8" s="4">
        <v>45100</v>
      </c>
      <c r="G8" s="4">
        <v>45100</v>
      </c>
      <c r="H8" s="4">
        <v>45100</v>
      </c>
      <c r="J8" s="30" t="s">
        <v>39</v>
      </c>
      <c r="K8" s="30"/>
      <c r="L8" s="30"/>
      <c r="M8" s="6"/>
      <c r="O8" s="3"/>
      <c r="P8" s="3"/>
    </row>
    <row r="9" spans="1:16" ht="20.25" customHeight="1" x14ac:dyDescent="0.25">
      <c r="A9" s="4">
        <v>5</v>
      </c>
      <c r="B9" s="4" t="s">
        <v>17</v>
      </c>
      <c r="C9" s="4" t="s">
        <v>42</v>
      </c>
      <c r="D9" s="4" t="s">
        <v>31</v>
      </c>
      <c r="E9" s="4">
        <v>42500</v>
      </c>
      <c r="F9" s="4">
        <v>42500</v>
      </c>
      <c r="G9" s="4">
        <v>42500</v>
      </c>
      <c r="H9" s="4">
        <v>42500</v>
      </c>
      <c r="O9" s="3"/>
      <c r="P9" s="3"/>
    </row>
    <row r="10" spans="1:16" ht="20.25" customHeight="1" x14ac:dyDescent="0.25">
      <c r="A10" s="4">
        <v>6</v>
      </c>
      <c r="B10" s="4" t="s">
        <v>18</v>
      </c>
      <c r="C10" s="4" t="s">
        <v>42</v>
      </c>
      <c r="D10" s="4" t="s">
        <v>31</v>
      </c>
      <c r="E10" s="4">
        <v>40100</v>
      </c>
      <c r="F10" s="4">
        <v>40100</v>
      </c>
      <c r="G10" s="4">
        <v>40100</v>
      </c>
      <c r="H10" s="4">
        <v>40100</v>
      </c>
      <c r="O10" s="3"/>
      <c r="P10" s="3"/>
    </row>
    <row r="11" spans="1:16" ht="20.25" customHeight="1" x14ac:dyDescent="0.25">
      <c r="A11" s="4">
        <v>7</v>
      </c>
      <c r="B11" s="4" t="s">
        <v>19</v>
      </c>
      <c r="C11" s="4" t="s">
        <v>43</v>
      </c>
      <c r="D11" s="4" t="s">
        <v>31</v>
      </c>
      <c r="E11" s="4">
        <v>47900</v>
      </c>
      <c r="F11" s="4">
        <v>47900</v>
      </c>
      <c r="G11" s="4">
        <v>47900</v>
      </c>
      <c r="H11" s="4">
        <v>47900</v>
      </c>
      <c r="O11" s="3"/>
      <c r="P11" s="3"/>
    </row>
    <row r="12" spans="1:16" ht="20.25" customHeight="1" x14ac:dyDescent="0.25">
      <c r="A12" s="4">
        <v>8</v>
      </c>
      <c r="B12" s="4" t="s">
        <v>20</v>
      </c>
      <c r="C12" s="4" t="s">
        <v>44</v>
      </c>
      <c r="D12" s="4" t="s">
        <v>31</v>
      </c>
      <c r="E12" s="4">
        <v>52300</v>
      </c>
      <c r="F12" s="4">
        <v>52300</v>
      </c>
      <c r="G12" s="4">
        <v>52300</v>
      </c>
      <c r="H12" s="4">
        <v>52300</v>
      </c>
      <c r="J12" s="33" t="s">
        <v>47</v>
      </c>
      <c r="K12" s="33"/>
      <c r="L12" s="33"/>
      <c r="M12" s="33"/>
      <c r="N12" s="33"/>
      <c r="O12" s="3"/>
      <c r="P12" s="3"/>
    </row>
    <row r="13" spans="1:16" ht="20.25" customHeight="1" x14ac:dyDescent="0.25">
      <c r="A13" s="4">
        <v>9</v>
      </c>
      <c r="B13" s="4" t="s">
        <v>21</v>
      </c>
      <c r="C13" s="4" t="s">
        <v>44</v>
      </c>
      <c r="D13" s="4" t="s">
        <v>46</v>
      </c>
      <c r="E13" s="4">
        <v>75400</v>
      </c>
      <c r="F13" s="4">
        <v>75400</v>
      </c>
      <c r="G13" s="4">
        <v>75400</v>
      </c>
      <c r="H13" s="4">
        <v>75400</v>
      </c>
      <c r="J13" s="34" t="s">
        <v>48</v>
      </c>
      <c r="K13" s="34"/>
      <c r="L13" s="34"/>
      <c r="M13" s="34"/>
      <c r="N13" s="34"/>
      <c r="O13" s="3"/>
      <c r="P13" s="3"/>
    </row>
    <row r="14" spans="1:16" ht="20.25" customHeight="1" x14ac:dyDescent="0.25">
      <c r="A14" s="4">
        <v>10</v>
      </c>
      <c r="B14" s="4" t="s">
        <v>22</v>
      </c>
      <c r="C14" s="4" t="s">
        <v>45</v>
      </c>
      <c r="D14" s="4" t="s">
        <v>31</v>
      </c>
      <c r="E14" s="4">
        <v>22000</v>
      </c>
      <c r="F14" s="4">
        <v>22000</v>
      </c>
      <c r="G14" s="4">
        <v>22000</v>
      </c>
      <c r="H14" s="4">
        <v>22000</v>
      </c>
      <c r="O14" s="3"/>
      <c r="P14" s="3"/>
    </row>
    <row r="15" spans="1:16" ht="20.25" customHeight="1" x14ac:dyDescent="0.25">
      <c r="A15" s="4">
        <v>11</v>
      </c>
      <c r="B15" s="4"/>
      <c r="C15" s="4"/>
      <c r="D15" s="4"/>
      <c r="E15" s="4"/>
      <c r="F15" s="4"/>
      <c r="G15" s="4"/>
      <c r="H15" s="4"/>
      <c r="O15" s="3"/>
      <c r="P15" s="3"/>
    </row>
    <row r="16" spans="1:16" ht="20.25" customHeight="1" x14ac:dyDescent="0.25">
      <c r="A16" s="4">
        <v>12</v>
      </c>
      <c r="B16" s="4"/>
      <c r="C16" s="4"/>
      <c r="D16" s="4"/>
      <c r="E16" s="4"/>
      <c r="F16" s="4"/>
      <c r="G16" s="4"/>
      <c r="H16" s="4"/>
      <c r="O16" s="3"/>
      <c r="P16" s="3"/>
    </row>
    <row r="17" spans="1:16" ht="20.25" customHeight="1" x14ac:dyDescent="0.25">
      <c r="A17" s="4">
        <v>13</v>
      </c>
      <c r="B17" s="4"/>
      <c r="C17" s="4"/>
      <c r="D17" s="4"/>
      <c r="E17" s="4"/>
      <c r="F17" s="4"/>
      <c r="G17" s="4"/>
      <c r="H17" s="4"/>
      <c r="O17" s="3"/>
      <c r="P17" s="3"/>
    </row>
    <row r="18" spans="1:16" ht="20.25" customHeight="1" x14ac:dyDescent="0.25">
      <c r="A18" s="4">
        <v>14</v>
      </c>
      <c r="B18" s="4"/>
      <c r="C18" s="4"/>
      <c r="D18" s="4"/>
      <c r="E18" s="4"/>
      <c r="F18" s="4"/>
      <c r="G18" s="4"/>
      <c r="H18" s="4"/>
      <c r="O18" s="3"/>
      <c r="P18" s="3"/>
    </row>
    <row r="19" spans="1:16" ht="20.25" customHeight="1" x14ac:dyDescent="0.25">
      <c r="A19" s="4">
        <v>15</v>
      </c>
      <c r="B19" s="4"/>
      <c r="C19" s="4"/>
      <c r="D19" s="4"/>
      <c r="E19" s="4"/>
      <c r="F19" s="4"/>
      <c r="G19" s="4"/>
      <c r="H19" s="4"/>
      <c r="O19" s="3"/>
      <c r="P19" s="3"/>
    </row>
    <row r="20" spans="1:16" ht="20.25" customHeight="1" x14ac:dyDescent="0.25">
      <c r="A20" s="4">
        <v>16</v>
      </c>
      <c r="B20" s="4"/>
      <c r="C20" s="4"/>
      <c r="D20" s="4"/>
      <c r="E20" s="4"/>
      <c r="F20" s="4"/>
      <c r="G20" s="4"/>
      <c r="H20" s="4"/>
      <c r="O20" s="3"/>
      <c r="P20" s="3"/>
    </row>
    <row r="21" spans="1:16" ht="20.25" customHeight="1" x14ac:dyDescent="0.25">
      <c r="A21" s="4">
        <v>17</v>
      </c>
      <c r="B21" s="4"/>
      <c r="C21" s="4"/>
      <c r="D21" s="4"/>
      <c r="E21" s="4"/>
      <c r="F21" s="4"/>
      <c r="G21" s="4"/>
      <c r="H21" s="4"/>
      <c r="O21" s="3"/>
      <c r="P21" s="3"/>
    </row>
    <row r="22" spans="1:16" ht="20.25" customHeight="1" x14ac:dyDescent="0.25">
      <c r="A22" s="4">
        <v>18</v>
      </c>
      <c r="B22" s="4"/>
      <c r="C22" s="4"/>
      <c r="D22" s="4"/>
      <c r="E22" s="4"/>
      <c r="F22" s="4"/>
      <c r="G22" s="4"/>
      <c r="H22" s="4"/>
      <c r="O22" s="3"/>
      <c r="P22" s="3"/>
    </row>
    <row r="23" spans="1:16" ht="20.25" customHeight="1" x14ac:dyDescent="0.25">
      <c r="A23" s="4">
        <v>19</v>
      </c>
      <c r="B23" s="4"/>
      <c r="C23" s="4"/>
      <c r="D23" s="4"/>
      <c r="E23" s="4"/>
      <c r="F23" s="4"/>
      <c r="G23" s="4"/>
      <c r="H23" s="4"/>
      <c r="O23" s="3"/>
      <c r="P23" s="3"/>
    </row>
    <row r="24" spans="1:16" ht="20.25" customHeight="1" x14ac:dyDescent="0.25">
      <c r="A24" s="4">
        <v>20</v>
      </c>
      <c r="B24" s="4"/>
      <c r="C24" s="4"/>
      <c r="D24" s="4"/>
      <c r="E24" s="4"/>
      <c r="F24" s="4"/>
      <c r="G24" s="4"/>
      <c r="H24" s="4"/>
      <c r="O24" s="3"/>
      <c r="P24" s="3"/>
    </row>
    <row r="25" spans="1:1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</sheetData>
  <sheetProtection password="CCF3" sheet="1" objects="1" scenarios="1"/>
  <mergeCells count="11">
    <mergeCell ref="J7:L7"/>
    <mergeCell ref="J8:L8"/>
    <mergeCell ref="J2:L2"/>
    <mergeCell ref="J12:N12"/>
    <mergeCell ref="J13:N13"/>
    <mergeCell ref="A1:H1"/>
    <mergeCell ref="A2:B2"/>
    <mergeCell ref="F2:H2"/>
    <mergeCell ref="F3:H3"/>
    <mergeCell ref="J6:L6"/>
    <mergeCell ref="B3:D3"/>
  </mergeCells>
  <conditionalFormatting sqref="E5:H12 A5:D24 E14:H24">
    <cfRule type="expression" dxfId="1" priority="1">
      <formula>MOD(ROW(),2)=0</formula>
    </cfRule>
  </conditionalFormatting>
  <dataValidations count="1">
    <dataValidation type="list" allowBlank="1" showInputMessage="1" showErrorMessage="1" error="Please Select One Of The Following" sqref="D5:D24" xr:uid="{00000000-0002-0000-0000-000000000000}">
      <formula1>"GPF, GPF 2004"</formula1>
    </dataValidation>
  </dataValidations>
  <hyperlinks>
    <hyperlink ref="J13" r:id="rId1" xr:uid="{00000000-0004-0000-0000-000000000000}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32"/>
  <sheetViews>
    <sheetView tabSelected="1" topLeftCell="A11" zoomScale="96" zoomScaleNormal="96" workbookViewId="0">
      <selection activeCell="C18" sqref="C18"/>
    </sheetView>
  </sheetViews>
  <sheetFormatPr defaultRowHeight="15" x14ac:dyDescent="0.25"/>
  <cols>
    <col min="1" max="1" width="6.42578125" customWidth="1"/>
    <col min="2" max="2" width="17.5703125" customWidth="1"/>
    <col min="3" max="3" width="12.42578125" customWidth="1"/>
    <col min="4" max="15" width="7.7109375" customWidth="1"/>
    <col min="16" max="16" width="8.7109375" customWidth="1"/>
    <col min="17" max="17" width="10" customWidth="1"/>
    <col min="18" max="18" width="8.42578125" customWidth="1"/>
    <col min="26" max="26" width="0.5703125" customWidth="1"/>
    <col min="27" max="35" width="9.140625" hidden="1" customWidth="1"/>
  </cols>
  <sheetData>
    <row r="1" spans="1:31" ht="43.5" customHeight="1" x14ac:dyDescent="0.25">
      <c r="A1" s="35" t="str">
        <f>'Master Sheet'!$A$1</f>
        <v>jktdh; mPp ek/;fed fo|ky; uqoka ¼Hkknjk½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31" ht="30" customHeight="1" x14ac:dyDescent="0.25">
      <c r="A2" s="36" t="str">
        <f>'Master Sheet'!A3</f>
        <v>Øekad &amp;</v>
      </c>
      <c r="B2" s="37"/>
      <c r="C2" s="46">
        <f>'Master Sheet'!B3</f>
        <v>601</v>
      </c>
      <c r="D2" s="46"/>
      <c r="E2" s="46"/>
      <c r="F2" s="46"/>
      <c r="G2" s="46"/>
      <c r="H2" s="46"/>
      <c r="I2" s="46"/>
      <c r="J2" s="46"/>
      <c r="K2" s="46"/>
      <c r="L2" s="46"/>
      <c r="M2" s="47"/>
      <c r="N2" s="36" t="s">
        <v>23</v>
      </c>
      <c r="O2" s="37"/>
      <c r="P2" s="40" t="str">
        <f>'Master Sheet'!F3</f>
        <v>12.11.2024</v>
      </c>
      <c r="Q2" s="40"/>
      <c r="R2" s="41"/>
    </row>
    <row r="3" spans="1:31" ht="29.25" customHeight="1" x14ac:dyDescent="0.25">
      <c r="A3" s="36" t="s">
        <v>24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/>
    </row>
    <row r="4" spans="1:31" ht="72.75" customHeight="1" x14ac:dyDescent="0.25">
      <c r="A4" s="39" t="s">
        <v>25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31" ht="78" customHeight="1" x14ac:dyDescent="0.25">
      <c r="A5" s="17" t="s">
        <v>5</v>
      </c>
      <c r="B5" s="17" t="s">
        <v>6</v>
      </c>
      <c r="C5" s="17" t="s">
        <v>7</v>
      </c>
      <c r="D5" s="17" t="s">
        <v>9</v>
      </c>
      <c r="E5" s="17" t="s">
        <v>26</v>
      </c>
      <c r="F5" s="17" t="s">
        <v>27</v>
      </c>
      <c r="G5" s="17" t="s">
        <v>10</v>
      </c>
      <c r="H5" s="17" t="s">
        <v>26</v>
      </c>
      <c r="I5" s="17" t="s">
        <v>27</v>
      </c>
      <c r="J5" s="17" t="s">
        <v>11</v>
      </c>
      <c r="K5" s="17" t="s">
        <v>26</v>
      </c>
      <c r="L5" s="17" t="s">
        <v>27</v>
      </c>
      <c r="M5" s="17" t="s">
        <v>12</v>
      </c>
      <c r="N5" s="17" t="s">
        <v>26</v>
      </c>
      <c r="O5" s="17" t="s">
        <v>27</v>
      </c>
      <c r="P5" s="17" t="s">
        <v>28</v>
      </c>
      <c r="Q5" s="17" t="s">
        <v>29</v>
      </c>
      <c r="R5" s="17" t="s">
        <v>30</v>
      </c>
    </row>
    <row r="6" spans="1:31" ht="30" customHeight="1" x14ac:dyDescent="0.25">
      <c r="A6" s="1">
        <f>'Master Sheet'!A5</f>
        <v>1</v>
      </c>
      <c r="B6" s="17" t="str">
        <f>IF('Master Sheet'!B5="","",'Master Sheet'!B5)</f>
        <v>MUNSHEE RAM</v>
      </c>
      <c r="C6" s="42" t="str">
        <f>IF('Master Sheet'!C5="","",'Master Sheet'!C5)</f>
        <v>SR TEACHER</v>
      </c>
      <c r="D6" s="42">
        <f>'Master Sheet'!E5</f>
        <v>47900</v>
      </c>
      <c r="E6" s="42">
        <f>IFERROR(ROUND(D6*'Master Sheet'!C2/100,0),"")</f>
        <v>23950</v>
      </c>
      <c r="F6" s="42">
        <f>IFERROR(ROUND(D6*'Master Sheet'!E2/100,0),"")</f>
        <v>25387</v>
      </c>
      <c r="G6" s="42">
        <f>'Master Sheet'!F5</f>
        <v>47900</v>
      </c>
      <c r="H6" s="42">
        <f>IFERROR(ROUND(G6*'Master Sheet'!C2/100,0),"")</f>
        <v>23950</v>
      </c>
      <c r="I6" s="42">
        <f>IFERROR(ROUND(G6*'Master Sheet'!E2/100,0),"")</f>
        <v>25387</v>
      </c>
      <c r="J6" s="42">
        <f>'Master Sheet'!G5</f>
        <v>47900</v>
      </c>
      <c r="K6" s="42">
        <f>IFERROR(ROUND(J6*'Master Sheet'!C2/100,0),"")</f>
        <v>23950</v>
      </c>
      <c r="L6" s="42">
        <f>IFERROR(ROUND(J6*'Master Sheet'!E2/100,0),"")</f>
        <v>25387</v>
      </c>
      <c r="M6" s="42">
        <f>'Master Sheet'!H5</f>
        <v>47900</v>
      </c>
      <c r="N6" s="42">
        <f>IFERROR(ROUND(M6*'Master Sheet'!C2/100,0),"")</f>
        <v>23950</v>
      </c>
      <c r="O6" s="42">
        <f>IFERROR(ROUND(M6*'Master Sheet'!E2/100,0),"")</f>
        <v>25387</v>
      </c>
      <c r="P6" s="42" t="str">
        <f>'Master Sheet'!D5</f>
        <v>GPF 2004</v>
      </c>
      <c r="Q6" s="42">
        <f>AA6</f>
        <v>5748</v>
      </c>
      <c r="R6" s="42">
        <f>SUM(Q6-Q6)</f>
        <v>0</v>
      </c>
      <c r="AA6">
        <f>SUM(AB6:AE6)</f>
        <v>5748</v>
      </c>
      <c r="AB6">
        <f>F6-E6</f>
        <v>1437</v>
      </c>
      <c r="AC6">
        <f>I6-H6</f>
        <v>1437</v>
      </c>
      <c r="AD6">
        <f>L6-K6</f>
        <v>1437</v>
      </c>
      <c r="AE6">
        <f>O6-N6</f>
        <v>1437</v>
      </c>
    </row>
    <row r="7" spans="1:31" ht="30" customHeight="1" x14ac:dyDescent="0.25">
      <c r="A7" s="1">
        <f>'Master Sheet'!A6</f>
        <v>2</v>
      </c>
      <c r="B7" s="17" t="str">
        <f>IF('Master Sheet'!B6="","",'Master Sheet'!B6)</f>
        <v>OM PRAKASH</v>
      </c>
      <c r="C7" s="42" t="str">
        <f>IF('Master Sheet'!C6="","",'Master Sheet'!C6)</f>
        <v>SR TEACHER</v>
      </c>
      <c r="D7" s="42">
        <f>'Master Sheet'!E6</f>
        <v>42500</v>
      </c>
      <c r="E7" s="42">
        <f>IFERROR(ROUND(D7*'Master Sheet'!C2/100,0),"")</f>
        <v>21250</v>
      </c>
      <c r="F7" s="42">
        <f>IFERROR(ROUND(D7*'Master Sheet'!E2/100,0),"")</f>
        <v>22525</v>
      </c>
      <c r="G7" s="42">
        <f>'Master Sheet'!F6</f>
        <v>42500</v>
      </c>
      <c r="H7" s="42">
        <f>IFERROR(ROUND(G7*'Master Sheet'!C2/100,0),"")</f>
        <v>21250</v>
      </c>
      <c r="I7" s="42">
        <f>IFERROR(ROUND(G7*'Master Sheet'!E2/100,0),"")</f>
        <v>22525</v>
      </c>
      <c r="J7" s="42">
        <f>'Master Sheet'!G6</f>
        <v>42500</v>
      </c>
      <c r="K7" s="42">
        <f>IFERROR(ROUND(J7*'Master Sheet'!C2/100,0),"")</f>
        <v>21250</v>
      </c>
      <c r="L7" s="42">
        <f>IFERROR(ROUND(J7*'Master Sheet'!E2/100,0),"")</f>
        <v>22525</v>
      </c>
      <c r="M7" s="42">
        <f>'Master Sheet'!H6</f>
        <v>42500</v>
      </c>
      <c r="N7" s="42">
        <f>IFERROR(ROUND(M7*'Master Sheet'!C2/100,0),"")</f>
        <v>21250</v>
      </c>
      <c r="O7" s="42">
        <f>IFERROR(ROUND(M7*'Master Sheet'!E2/100,0),"")</f>
        <v>22525</v>
      </c>
      <c r="P7" s="42" t="str">
        <f>'Master Sheet'!D6</f>
        <v>GPF 2004</v>
      </c>
      <c r="Q7" s="42">
        <f t="shared" ref="Q7:Q15" si="0">AA7</f>
        <v>5100</v>
      </c>
      <c r="R7" s="42">
        <f t="shared" ref="R7:R15" si="1">SUM(Q7-Q7)</f>
        <v>0</v>
      </c>
      <c r="AA7">
        <f t="shared" ref="AA7:AA15" si="2">SUM(AB7:AE7)</f>
        <v>5100</v>
      </c>
      <c r="AB7">
        <f t="shared" ref="AB7:AB15" si="3">F7-E7</f>
        <v>1275</v>
      </c>
      <c r="AC7">
        <f t="shared" ref="AC7:AC15" si="4">I7-H7</f>
        <v>1275</v>
      </c>
      <c r="AD7">
        <f t="shared" ref="AD7:AD15" si="5">L7-K7</f>
        <v>1275</v>
      </c>
      <c r="AE7">
        <f t="shared" ref="AE7:AE15" si="6">O7-N7</f>
        <v>1275</v>
      </c>
    </row>
    <row r="8" spans="1:31" ht="30" customHeight="1" x14ac:dyDescent="0.25">
      <c r="A8" s="1">
        <f>'Master Sheet'!A7</f>
        <v>3</v>
      </c>
      <c r="B8" s="17" t="str">
        <f>IF('Master Sheet'!B7="","",'Master Sheet'!B7)</f>
        <v>DAYA RAM</v>
      </c>
      <c r="C8" s="42" t="str">
        <f>IF('Master Sheet'!C7="","",'Master Sheet'!C7)</f>
        <v>SR TEACHER</v>
      </c>
      <c r="D8" s="42">
        <f>'Master Sheet'!E7</f>
        <v>42500</v>
      </c>
      <c r="E8" s="42">
        <f>IFERROR(ROUND(D8*'Master Sheet'!C2/100,0),"")</f>
        <v>21250</v>
      </c>
      <c r="F8" s="42">
        <f>IFERROR(ROUND(D8*'Master Sheet'!E2/100,0),"")</f>
        <v>22525</v>
      </c>
      <c r="G8" s="42">
        <f>'Master Sheet'!F7</f>
        <v>42500</v>
      </c>
      <c r="H8" s="42">
        <f>IFERROR(ROUND(G8*'Master Sheet'!C2/100,0),"")</f>
        <v>21250</v>
      </c>
      <c r="I8" s="42">
        <f>IFERROR(ROUND(G8*'Master Sheet'!E2/100,0),"")</f>
        <v>22525</v>
      </c>
      <c r="J8" s="42">
        <f>'Master Sheet'!G7</f>
        <v>42500</v>
      </c>
      <c r="K8" s="42">
        <f>IFERROR(ROUND(J8*'Master Sheet'!C2/100,0),"")</f>
        <v>21250</v>
      </c>
      <c r="L8" s="42">
        <f>IFERROR(ROUND(J8*'Master Sheet'!E2/100,0),"")</f>
        <v>22525</v>
      </c>
      <c r="M8" s="42">
        <f>'Master Sheet'!H7</f>
        <v>42500</v>
      </c>
      <c r="N8" s="42">
        <f>IFERROR(ROUND(M8*'Master Sheet'!C2/100,0),"")</f>
        <v>21250</v>
      </c>
      <c r="O8" s="42">
        <f>IFERROR(ROUND(M8*'Master Sheet'!E2/100,0),"")</f>
        <v>22525</v>
      </c>
      <c r="P8" s="42" t="str">
        <f>'Master Sheet'!D7</f>
        <v>GPF 2004</v>
      </c>
      <c r="Q8" s="42">
        <f t="shared" si="0"/>
        <v>5100</v>
      </c>
      <c r="R8" s="42">
        <f t="shared" si="1"/>
        <v>0</v>
      </c>
      <c r="AA8">
        <f t="shared" si="2"/>
        <v>5100</v>
      </c>
      <c r="AB8">
        <f t="shared" si="3"/>
        <v>1275</v>
      </c>
      <c r="AC8">
        <f t="shared" si="4"/>
        <v>1275</v>
      </c>
      <c r="AD8">
        <f t="shared" si="5"/>
        <v>1275</v>
      </c>
      <c r="AE8">
        <f t="shared" si="6"/>
        <v>1275</v>
      </c>
    </row>
    <row r="9" spans="1:31" ht="30" customHeight="1" x14ac:dyDescent="0.25">
      <c r="A9" s="1">
        <f>'Master Sheet'!A8</f>
        <v>4</v>
      </c>
      <c r="B9" s="17" t="str">
        <f>IF('Master Sheet'!B8="","",'Master Sheet'!B8)</f>
        <v>REKHA MEENA</v>
      </c>
      <c r="C9" s="42" t="str">
        <f>IF('Master Sheet'!C8="","",'Master Sheet'!C8)</f>
        <v>SR TEACHER</v>
      </c>
      <c r="D9" s="42">
        <f>'Master Sheet'!E8</f>
        <v>45100</v>
      </c>
      <c r="E9" s="42">
        <f>IFERROR(ROUND(D9*'Master Sheet'!C2/100,0),"")</f>
        <v>22550</v>
      </c>
      <c r="F9" s="42">
        <f>IFERROR(ROUND(D9*'Master Sheet'!E2/100,0),"")</f>
        <v>23903</v>
      </c>
      <c r="G9" s="42">
        <f>'Master Sheet'!F8</f>
        <v>45100</v>
      </c>
      <c r="H9" s="42">
        <f>IFERROR(ROUND(G9*'Master Sheet'!C2/100,0),"")</f>
        <v>22550</v>
      </c>
      <c r="I9" s="42">
        <f>IFERROR(ROUND(G9*'Master Sheet'!E2/100,0),"")</f>
        <v>23903</v>
      </c>
      <c r="J9" s="42">
        <f>'Master Sheet'!G8</f>
        <v>45100</v>
      </c>
      <c r="K9" s="42">
        <f>IFERROR(ROUND(J9*'Master Sheet'!C2/100,0),"")</f>
        <v>22550</v>
      </c>
      <c r="L9" s="42">
        <f>IFERROR(ROUND(J9*'Master Sheet'!E2/100,0),"")</f>
        <v>23903</v>
      </c>
      <c r="M9" s="42">
        <f>'Master Sheet'!H8</f>
        <v>45100</v>
      </c>
      <c r="N9" s="42">
        <f>IFERROR(ROUND(M9*'Master Sheet'!C2/100,0),"")</f>
        <v>22550</v>
      </c>
      <c r="O9" s="42">
        <f>IFERROR(ROUND(M9*'Master Sheet'!E2/100,0),"")</f>
        <v>23903</v>
      </c>
      <c r="P9" s="42" t="str">
        <f>'Master Sheet'!D8</f>
        <v>GPF 2004</v>
      </c>
      <c r="Q9" s="42">
        <f t="shared" si="0"/>
        <v>5412</v>
      </c>
      <c r="R9" s="42">
        <f t="shared" si="1"/>
        <v>0</v>
      </c>
      <c r="AA9">
        <f t="shared" si="2"/>
        <v>5412</v>
      </c>
      <c r="AB9">
        <f t="shared" si="3"/>
        <v>1353</v>
      </c>
      <c r="AC9">
        <f t="shared" si="4"/>
        <v>1353</v>
      </c>
      <c r="AD9">
        <f t="shared" si="5"/>
        <v>1353</v>
      </c>
      <c r="AE9">
        <f t="shared" si="6"/>
        <v>1353</v>
      </c>
    </row>
    <row r="10" spans="1:31" ht="30" customHeight="1" x14ac:dyDescent="0.25">
      <c r="A10" s="1">
        <f>'Master Sheet'!A9</f>
        <v>5</v>
      </c>
      <c r="B10" s="17" t="str">
        <f>IF('Master Sheet'!B9="","",'Master Sheet'!B9)</f>
        <v>SUMAN GOSWAMI</v>
      </c>
      <c r="C10" s="42" t="str">
        <f>IF('Master Sheet'!C9="","",'Master Sheet'!C9)</f>
        <v>SR TEACHER</v>
      </c>
      <c r="D10" s="42">
        <f>'Master Sheet'!E9</f>
        <v>42500</v>
      </c>
      <c r="E10" s="42">
        <f>IFERROR(ROUND(D10*'Master Sheet'!C2/100,0),"")</f>
        <v>21250</v>
      </c>
      <c r="F10" s="42">
        <f>IFERROR(ROUND(D10*'Master Sheet'!E2/100,0),"")</f>
        <v>22525</v>
      </c>
      <c r="G10" s="42">
        <f>'Master Sheet'!F9</f>
        <v>42500</v>
      </c>
      <c r="H10" s="42">
        <f>IFERROR(ROUND(G10*'Master Sheet'!C2/100,0),"")</f>
        <v>21250</v>
      </c>
      <c r="I10" s="42">
        <f>IFERROR(ROUND(G10*'Master Sheet'!E2/100,0),"")</f>
        <v>22525</v>
      </c>
      <c r="J10" s="42">
        <f>'Master Sheet'!G9</f>
        <v>42500</v>
      </c>
      <c r="K10" s="42">
        <f>IFERROR(ROUND(J10*'Master Sheet'!C2/100,0),"")</f>
        <v>21250</v>
      </c>
      <c r="L10" s="42">
        <f>IFERROR(ROUND(J10*'Master Sheet'!E2/100,0),"")</f>
        <v>22525</v>
      </c>
      <c r="M10" s="42">
        <f>'Master Sheet'!H9</f>
        <v>42500</v>
      </c>
      <c r="N10" s="42">
        <f>IFERROR(ROUND(M10*'Master Sheet'!C2/100,0),"")</f>
        <v>21250</v>
      </c>
      <c r="O10" s="42">
        <f>IFERROR(ROUND(M10*'Master Sheet'!E2/100,0),"")</f>
        <v>22525</v>
      </c>
      <c r="P10" s="42" t="str">
        <f>'Master Sheet'!D9</f>
        <v>GPF 2004</v>
      </c>
      <c r="Q10" s="42">
        <f t="shared" si="0"/>
        <v>5100</v>
      </c>
      <c r="R10" s="42">
        <f t="shared" si="1"/>
        <v>0</v>
      </c>
      <c r="AA10">
        <f t="shared" si="2"/>
        <v>5100</v>
      </c>
      <c r="AB10">
        <f t="shared" si="3"/>
        <v>1275</v>
      </c>
      <c r="AC10">
        <f t="shared" si="4"/>
        <v>1275</v>
      </c>
      <c r="AD10">
        <f t="shared" si="5"/>
        <v>1275</v>
      </c>
      <c r="AE10">
        <f t="shared" si="6"/>
        <v>1275</v>
      </c>
    </row>
    <row r="11" spans="1:31" ht="30" customHeight="1" x14ac:dyDescent="0.25">
      <c r="A11" s="1">
        <f>'Master Sheet'!A10</f>
        <v>6</v>
      </c>
      <c r="B11" s="17" t="str">
        <f>IF('Master Sheet'!B10="","",'Master Sheet'!B10)</f>
        <v>ANIL KUMAR</v>
      </c>
      <c r="C11" s="42" t="str">
        <f>IF('Master Sheet'!C10="","",'Master Sheet'!C10)</f>
        <v>SR TEACHER</v>
      </c>
      <c r="D11" s="42">
        <f>'Master Sheet'!E10</f>
        <v>40100</v>
      </c>
      <c r="E11" s="42">
        <f>IFERROR(ROUND(D11*'Master Sheet'!C2/100,0),"")</f>
        <v>20050</v>
      </c>
      <c r="F11" s="42">
        <f>IFERROR(ROUND(D11*'Master Sheet'!E2/100,0),"")</f>
        <v>21253</v>
      </c>
      <c r="G11" s="42">
        <f>'Master Sheet'!F10</f>
        <v>40100</v>
      </c>
      <c r="H11" s="42">
        <f>IFERROR(ROUND(G11*'Master Sheet'!C2/100,0),"")</f>
        <v>20050</v>
      </c>
      <c r="I11" s="42">
        <f>IFERROR(ROUND(G11*'Master Sheet'!E2/100,0),"")</f>
        <v>21253</v>
      </c>
      <c r="J11" s="42">
        <f>'Master Sheet'!G10</f>
        <v>40100</v>
      </c>
      <c r="K11" s="42">
        <f>IFERROR(ROUND(J11*'Master Sheet'!C2/100,0),"")</f>
        <v>20050</v>
      </c>
      <c r="L11" s="42">
        <f>IFERROR(ROUND(J11*'Master Sheet'!E2/100,0),"")</f>
        <v>21253</v>
      </c>
      <c r="M11" s="42">
        <f>'Master Sheet'!H10</f>
        <v>40100</v>
      </c>
      <c r="N11" s="42">
        <f>IFERROR(ROUND(M11*'Master Sheet'!C2/100,0),"")</f>
        <v>20050</v>
      </c>
      <c r="O11" s="42">
        <f>IFERROR(ROUND(M11*'Master Sheet'!E2/100,0),"")</f>
        <v>21253</v>
      </c>
      <c r="P11" s="42" t="str">
        <f>'Master Sheet'!D10</f>
        <v>GPF 2004</v>
      </c>
      <c r="Q11" s="42">
        <f t="shared" si="0"/>
        <v>4812</v>
      </c>
      <c r="R11" s="42">
        <f t="shared" si="1"/>
        <v>0</v>
      </c>
      <c r="AA11">
        <f t="shared" si="2"/>
        <v>4812</v>
      </c>
      <c r="AB11">
        <f t="shared" si="3"/>
        <v>1203</v>
      </c>
      <c r="AC11">
        <f t="shared" si="4"/>
        <v>1203</v>
      </c>
      <c r="AD11">
        <f t="shared" si="5"/>
        <v>1203</v>
      </c>
      <c r="AE11">
        <f t="shared" si="6"/>
        <v>1203</v>
      </c>
    </row>
    <row r="12" spans="1:31" ht="30" customHeight="1" x14ac:dyDescent="0.25">
      <c r="A12" s="1">
        <f>'Master Sheet'!A11</f>
        <v>7</v>
      </c>
      <c r="B12" s="17" t="str">
        <f>IF('Master Sheet'!B11="","",'Master Sheet'!B11)</f>
        <v>VINOD KUMAR</v>
      </c>
      <c r="C12" s="42" t="str">
        <f>IF('Master Sheet'!C11="","",'Master Sheet'!C11)</f>
        <v>TEACHER L-2</v>
      </c>
      <c r="D12" s="42">
        <f>'Master Sheet'!E11</f>
        <v>47900</v>
      </c>
      <c r="E12" s="42">
        <f>IFERROR(ROUND(D12*'Master Sheet'!C2/100,0),"")</f>
        <v>23950</v>
      </c>
      <c r="F12" s="42">
        <f>IFERROR(ROUND(D12*'Master Sheet'!E2/100,0),"")</f>
        <v>25387</v>
      </c>
      <c r="G12" s="42">
        <f>'Master Sheet'!F11</f>
        <v>47900</v>
      </c>
      <c r="H12" s="42">
        <f>IFERROR(ROUND(G12*'Master Sheet'!C2/100,0),"")</f>
        <v>23950</v>
      </c>
      <c r="I12" s="42">
        <f>IFERROR(ROUND(G12*'Master Sheet'!E2/100,0),"")</f>
        <v>25387</v>
      </c>
      <c r="J12" s="42">
        <f>'Master Sheet'!G11</f>
        <v>47900</v>
      </c>
      <c r="K12" s="42">
        <f>IFERROR(ROUND(J12*'Master Sheet'!C2/100,0),"")</f>
        <v>23950</v>
      </c>
      <c r="L12" s="42">
        <f>IFERROR(ROUND(J12*'Master Sheet'!E2/100,0),"")</f>
        <v>25387</v>
      </c>
      <c r="M12" s="42">
        <f>'Master Sheet'!H11</f>
        <v>47900</v>
      </c>
      <c r="N12" s="42">
        <f>IFERROR(ROUND(M12*'Master Sheet'!C2/100,0),"")</f>
        <v>23950</v>
      </c>
      <c r="O12" s="42">
        <f>IFERROR(ROUND(M12*'Master Sheet'!E2/100,0),"")</f>
        <v>25387</v>
      </c>
      <c r="P12" s="42" t="str">
        <f>'Master Sheet'!D11</f>
        <v>GPF 2004</v>
      </c>
      <c r="Q12" s="42">
        <f t="shared" si="0"/>
        <v>5748</v>
      </c>
      <c r="R12" s="42">
        <f t="shared" si="1"/>
        <v>0</v>
      </c>
      <c r="AA12">
        <f t="shared" si="2"/>
        <v>5748</v>
      </c>
      <c r="AB12">
        <f t="shared" si="3"/>
        <v>1437</v>
      </c>
      <c r="AC12">
        <f t="shared" si="4"/>
        <v>1437</v>
      </c>
      <c r="AD12">
        <f t="shared" si="5"/>
        <v>1437</v>
      </c>
      <c r="AE12">
        <f t="shared" si="6"/>
        <v>1437</v>
      </c>
    </row>
    <row r="13" spans="1:31" ht="30" customHeight="1" x14ac:dyDescent="0.25">
      <c r="A13" s="1">
        <f>'Master Sheet'!A12</f>
        <v>8</v>
      </c>
      <c r="B13" s="17" t="str">
        <f>IF('Master Sheet'!B12="","",'Master Sheet'!B12)</f>
        <v>HIRA LAL</v>
      </c>
      <c r="C13" s="42" t="str">
        <f>IF('Master Sheet'!C12="","",'Master Sheet'!C12)</f>
        <v>TEACHER L-1</v>
      </c>
      <c r="D13" s="42">
        <f>'Master Sheet'!E12</f>
        <v>52300</v>
      </c>
      <c r="E13" s="42">
        <f>IFERROR(ROUND(D13*'Master Sheet'!C2/100,0),"")</f>
        <v>26150</v>
      </c>
      <c r="F13" s="42">
        <f>IFERROR(ROUND(D13*'Master Sheet'!E2/100,0),"")</f>
        <v>27719</v>
      </c>
      <c r="G13" s="42">
        <f>'Master Sheet'!F12</f>
        <v>52300</v>
      </c>
      <c r="H13" s="42">
        <f>IFERROR(ROUND(G13*'Master Sheet'!C2/100,0),"")</f>
        <v>26150</v>
      </c>
      <c r="I13" s="42">
        <f>IFERROR(ROUND(G13*'Master Sheet'!E2/100,0),"")</f>
        <v>27719</v>
      </c>
      <c r="J13" s="42">
        <f>'Master Sheet'!G12</f>
        <v>52300</v>
      </c>
      <c r="K13" s="42">
        <f>IFERROR(ROUND(J13*'Master Sheet'!C2/100,0),"")</f>
        <v>26150</v>
      </c>
      <c r="L13" s="42">
        <f>IFERROR(ROUND(J13*'Master Sheet'!E2/100,0),"")</f>
        <v>27719</v>
      </c>
      <c r="M13" s="42">
        <f>'Master Sheet'!H12</f>
        <v>52300</v>
      </c>
      <c r="N13" s="42">
        <f>IFERROR(ROUND(M13*'Master Sheet'!C2/100,0),"")</f>
        <v>26150</v>
      </c>
      <c r="O13" s="42">
        <f>IFERROR(ROUND(M13*'Master Sheet'!E2/100,0),"")</f>
        <v>27719</v>
      </c>
      <c r="P13" s="42" t="str">
        <f>'Master Sheet'!D12</f>
        <v>GPF 2004</v>
      </c>
      <c r="Q13" s="42">
        <f t="shared" si="0"/>
        <v>6276</v>
      </c>
      <c r="R13" s="42">
        <f t="shared" si="1"/>
        <v>0</v>
      </c>
      <c r="AA13">
        <f t="shared" si="2"/>
        <v>6276</v>
      </c>
      <c r="AB13">
        <f t="shared" si="3"/>
        <v>1569</v>
      </c>
      <c r="AC13">
        <f t="shared" si="4"/>
        <v>1569</v>
      </c>
      <c r="AD13">
        <f t="shared" si="5"/>
        <v>1569</v>
      </c>
      <c r="AE13">
        <f t="shared" si="6"/>
        <v>1569</v>
      </c>
    </row>
    <row r="14" spans="1:31" ht="30" customHeight="1" x14ac:dyDescent="0.25">
      <c r="A14" s="1">
        <f>'Master Sheet'!A13</f>
        <v>9</v>
      </c>
      <c r="B14" s="17" t="str">
        <f>IF('Master Sheet'!B13="","",'Master Sheet'!B13)</f>
        <v>RANVEER SINGH</v>
      </c>
      <c r="C14" s="42" t="str">
        <f>IF('Master Sheet'!C13="","",'Master Sheet'!C13)</f>
        <v>TEACHER L-1</v>
      </c>
      <c r="D14" s="42">
        <f>'Master Sheet'!F13</f>
        <v>75400</v>
      </c>
      <c r="E14" s="42">
        <f>IFERROR(ROUND(D14*'Master Sheet'!C2/100,0),"")</f>
        <v>37700</v>
      </c>
      <c r="F14" s="42">
        <f>IFERROR(ROUND(D14*'Master Sheet'!E2/100,0),"")</f>
        <v>39962</v>
      </c>
      <c r="G14" s="42">
        <f>'Master Sheet'!F13</f>
        <v>75400</v>
      </c>
      <c r="H14" s="42">
        <f>IFERROR(ROUND(G14*'Master Sheet'!C2/100,0),"")</f>
        <v>37700</v>
      </c>
      <c r="I14" s="42">
        <f>IFERROR(ROUND(G14*'Master Sheet'!E2/100,0),"")</f>
        <v>39962</v>
      </c>
      <c r="J14" s="42">
        <f>'Master Sheet'!G13</f>
        <v>75400</v>
      </c>
      <c r="K14" s="42">
        <f>IFERROR(ROUND(J14*'Master Sheet'!C2/100,0),"")</f>
        <v>37700</v>
      </c>
      <c r="L14" s="42">
        <f>IFERROR(ROUND(J14*'Master Sheet'!E2/100,0),"")</f>
        <v>39962</v>
      </c>
      <c r="M14" s="42">
        <f>'Master Sheet'!H13</f>
        <v>75400</v>
      </c>
      <c r="N14" s="42">
        <f>IFERROR(ROUND(M14*'Master Sheet'!C2/100,0),"")</f>
        <v>37700</v>
      </c>
      <c r="O14" s="42">
        <f>IFERROR(ROUND(M14*'Master Sheet'!E2/100,0),"")</f>
        <v>39962</v>
      </c>
      <c r="P14" s="42" t="str">
        <f>'Master Sheet'!D13</f>
        <v>GPF</v>
      </c>
      <c r="Q14" s="42">
        <f t="shared" si="0"/>
        <v>9048</v>
      </c>
      <c r="R14" s="42">
        <f t="shared" si="1"/>
        <v>0</v>
      </c>
      <c r="AA14">
        <f t="shared" si="2"/>
        <v>9048</v>
      </c>
      <c r="AB14">
        <f t="shared" si="3"/>
        <v>2262</v>
      </c>
      <c r="AC14">
        <f t="shared" si="4"/>
        <v>2262</v>
      </c>
      <c r="AD14">
        <f t="shared" si="5"/>
        <v>2262</v>
      </c>
      <c r="AE14">
        <f t="shared" si="6"/>
        <v>2262</v>
      </c>
    </row>
    <row r="15" spans="1:31" ht="30" customHeight="1" x14ac:dyDescent="0.25">
      <c r="A15" s="1">
        <f>'Master Sheet'!A14</f>
        <v>10</v>
      </c>
      <c r="B15" s="17" t="str">
        <f>IF('Master Sheet'!B14="","",'Master Sheet'!B14)</f>
        <v>SUSHMA</v>
      </c>
      <c r="C15" s="42" t="str">
        <f>IF('Master Sheet'!C14="","",'Master Sheet'!C14)</f>
        <v>LDC</v>
      </c>
      <c r="D15" s="42">
        <f>'Master Sheet'!E14</f>
        <v>22000</v>
      </c>
      <c r="E15" s="42">
        <f>IFERROR(ROUND(D15*'Master Sheet'!C2/100,0),"")</f>
        <v>11000</v>
      </c>
      <c r="F15" s="42">
        <f>IFERROR(ROUND(D15*'Master Sheet'!E2/100,0),"")</f>
        <v>11660</v>
      </c>
      <c r="G15" s="42">
        <f>'Master Sheet'!F14</f>
        <v>22000</v>
      </c>
      <c r="H15" s="42">
        <f>IFERROR(ROUND(G15*'Master Sheet'!C2/100,0),"")</f>
        <v>11000</v>
      </c>
      <c r="I15" s="42">
        <f>IFERROR(ROUND(G15*'Master Sheet'!E2/100,0),"")</f>
        <v>11660</v>
      </c>
      <c r="J15" s="42">
        <f>'Master Sheet'!G14</f>
        <v>22000</v>
      </c>
      <c r="K15" s="42">
        <f>IFERROR(ROUND(J15*'Master Sheet'!C2/100,0),"")</f>
        <v>11000</v>
      </c>
      <c r="L15" s="42">
        <f>IFERROR(ROUND(J15*'Master Sheet'!E2/100,0),"")</f>
        <v>11660</v>
      </c>
      <c r="M15" s="42">
        <f>'Master Sheet'!H14</f>
        <v>22000</v>
      </c>
      <c r="N15" s="42">
        <f>IFERROR(ROUND(M15*'Master Sheet'!C2/100,0),"")</f>
        <v>11000</v>
      </c>
      <c r="O15" s="42">
        <f>IFERROR(ROUND(M15*'Master Sheet'!E2/100,0),"")</f>
        <v>11660</v>
      </c>
      <c r="P15" s="42" t="str">
        <f>'Master Sheet'!D14</f>
        <v>GPF 2004</v>
      </c>
      <c r="Q15" s="42">
        <f t="shared" si="0"/>
        <v>2640</v>
      </c>
      <c r="R15" s="42">
        <f t="shared" si="1"/>
        <v>0</v>
      </c>
      <c r="AA15">
        <f t="shared" si="2"/>
        <v>2640</v>
      </c>
      <c r="AB15">
        <f t="shared" si="3"/>
        <v>660</v>
      </c>
      <c r="AC15">
        <f t="shared" si="4"/>
        <v>660</v>
      </c>
      <c r="AD15">
        <f t="shared" si="5"/>
        <v>660</v>
      </c>
      <c r="AE15">
        <f t="shared" si="6"/>
        <v>660</v>
      </c>
    </row>
    <row r="16" spans="1:31" ht="27.75" customHeight="1" x14ac:dyDescent="0.25">
      <c r="A16" s="1">
        <f>'Master Sheet'!A15</f>
        <v>11</v>
      </c>
      <c r="B16" s="17" t="str">
        <f>IF('Master Sheet'!B15="","",'Master Sheet'!B15)</f>
        <v/>
      </c>
      <c r="C16" s="42" t="str">
        <f>IF('Master Sheet'!C15="","",'Master Sheet'!C15)</f>
        <v/>
      </c>
      <c r="D16" s="42">
        <f>'Master Sheet'!E15</f>
        <v>0</v>
      </c>
      <c r="E16" s="42">
        <f>IFERROR(ROUND(D16*'Master Sheet'!C3/100,0),"")</f>
        <v>0</v>
      </c>
      <c r="F16" s="42" t="str">
        <f>IFERROR(ROUND(D16*'Master Sheet'!E3/100,0),"")</f>
        <v/>
      </c>
      <c r="G16" s="42">
        <f>'Master Sheet'!F15</f>
        <v>0</v>
      </c>
      <c r="H16" s="42">
        <f>IFERROR(ROUND(G16*'Master Sheet'!C3/100,0),"")</f>
        <v>0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1:19" ht="27.75" customHeight="1" x14ac:dyDescent="0.25">
      <c r="A17" s="1">
        <f>'Master Sheet'!A16</f>
        <v>12</v>
      </c>
      <c r="B17" s="17" t="str">
        <f>IF('Master Sheet'!B16="","",'Master Sheet'!B16)</f>
        <v/>
      </c>
      <c r="C17" s="42" t="str">
        <f>IF('Master Sheet'!C16="","",'Master Sheet'!C16)</f>
        <v/>
      </c>
      <c r="D17" s="42">
        <f>'Master Sheet'!E16</f>
        <v>0</v>
      </c>
      <c r="E17" s="42" t="str">
        <f>IFERROR(ROUND(D17*'Master Sheet'!C4/100,0),"")</f>
        <v/>
      </c>
      <c r="F17" s="42" t="str">
        <f>IFERROR(ROUND(D17*'Master Sheet'!E4/100,0),"")</f>
        <v/>
      </c>
      <c r="G17" s="42">
        <f>'Master Sheet'!F16</f>
        <v>0</v>
      </c>
      <c r="H17" s="42" t="str">
        <f>IFERROR(ROUND(G17*'Master Sheet'!C4/100,0),"")</f>
        <v/>
      </c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19" ht="27.75" customHeight="1" x14ac:dyDescent="0.25">
      <c r="A18" s="1">
        <f>'Master Sheet'!A17</f>
        <v>13</v>
      </c>
      <c r="B18" s="17" t="str">
        <f>IF('Master Sheet'!B17="","",'Master Sheet'!B17)</f>
        <v/>
      </c>
      <c r="C18" s="42" t="str">
        <f>IF('Master Sheet'!C17="","",'Master Sheet'!C17)</f>
        <v/>
      </c>
      <c r="D18" s="42">
        <f>'Master Sheet'!E17</f>
        <v>0</v>
      </c>
      <c r="E18" s="42" t="str">
        <f>IFERROR(ROUND(D18*'Master Sheet'!C5/100,0),"")</f>
        <v/>
      </c>
      <c r="F18" s="42">
        <f>IFERROR(ROUND(D18*'Master Sheet'!E5/100,0),"")</f>
        <v>0</v>
      </c>
      <c r="G18" s="42">
        <f>'Master Sheet'!F17</f>
        <v>0</v>
      </c>
      <c r="H18" s="42" t="str">
        <f>IFERROR(ROUND(G18*'Master Sheet'!C5/100,0),"")</f>
        <v/>
      </c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19" ht="27.75" customHeight="1" x14ac:dyDescent="0.25">
      <c r="A19" s="1">
        <f>'Master Sheet'!A18</f>
        <v>14</v>
      </c>
      <c r="B19" s="17" t="str">
        <f>IF('Master Sheet'!B18="","",'Master Sheet'!B18)</f>
        <v/>
      </c>
      <c r="C19" s="42" t="str">
        <f>IF('Master Sheet'!C18="","",'Master Sheet'!C18)</f>
        <v/>
      </c>
      <c r="D19" s="42">
        <f>'Master Sheet'!E18</f>
        <v>0</v>
      </c>
      <c r="E19" s="42" t="str">
        <f>IFERROR(ROUND(D19*'Master Sheet'!C6/100,0),"")</f>
        <v/>
      </c>
      <c r="F19" s="42">
        <f>IFERROR(ROUND(D19*'Master Sheet'!E6/100,0),"")</f>
        <v>0</v>
      </c>
      <c r="G19" s="42">
        <f>'Master Sheet'!F18</f>
        <v>0</v>
      </c>
      <c r="H19" s="42" t="str">
        <f>IFERROR(ROUND(G19*'Master Sheet'!C6/100,0),"")</f>
        <v/>
      </c>
      <c r="I19" s="48"/>
      <c r="J19" s="48"/>
      <c r="K19" s="48"/>
      <c r="L19" s="48"/>
      <c r="M19" s="48"/>
      <c r="N19" s="48"/>
      <c r="O19" s="48"/>
      <c r="P19" s="48"/>
      <c r="Q19" s="48"/>
      <c r="R19" s="48"/>
    </row>
    <row r="20" spans="1:19" ht="26.25" customHeight="1" x14ac:dyDescent="0.25">
      <c r="A20" s="1">
        <f>'Master Sheet'!A19</f>
        <v>15</v>
      </c>
      <c r="B20" s="17" t="str">
        <f>IF('Master Sheet'!B19="","",'Master Sheet'!B19)</f>
        <v/>
      </c>
      <c r="C20" s="42" t="str">
        <f>IF('Master Sheet'!C19="","",'Master Sheet'!C19)</f>
        <v/>
      </c>
      <c r="D20" s="42">
        <f>'Master Sheet'!E19</f>
        <v>0</v>
      </c>
      <c r="E20" s="42" t="str">
        <f>IFERROR(ROUND(D20*'Master Sheet'!C7/100,0),"")</f>
        <v/>
      </c>
      <c r="F20" s="42">
        <f>IFERROR(ROUND(D20*'Master Sheet'!E7/100,0),"")</f>
        <v>0</v>
      </c>
      <c r="G20" s="42">
        <f>'Master Sheet'!F19</f>
        <v>0</v>
      </c>
      <c r="H20" s="42" t="str">
        <f>IFERROR(ROUND(G20*'Master Sheet'!C7/100,0),"")</f>
        <v/>
      </c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19" ht="18.7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43" t="str">
        <f>P29</f>
        <v>iz/kkukpk;Z</v>
      </c>
      <c r="P21" s="43"/>
      <c r="Q21" s="43"/>
      <c r="R21" s="12"/>
    </row>
    <row r="22" spans="1:19" ht="18.75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44"/>
      <c r="P22" s="45" t="str">
        <f>P30</f>
        <v>jktdh; mPp ek/;fed fo|ky;</v>
      </c>
      <c r="Q22" s="45"/>
      <c r="R22" s="13"/>
    </row>
    <row r="23" spans="1:19" ht="18.75" x14ac:dyDescent="0.25">
      <c r="A23" s="19" t="str">
        <f>'Master Sheet'!A3</f>
        <v>Øekad &amp;</v>
      </c>
      <c r="B23" s="2">
        <f>C2</f>
        <v>601</v>
      </c>
      <c r="C23" s="19"/>
      <c r="D23" s="19"/>
      <c r="E23" s="19"/>
      <c r="F23" s="19"/>
      <c r="G23" s="19"/>
      <c r="H23" s="19"/>
      <c r="I23" s="11"/>
      <c r="J23" s="11"/>
      <c r="K23" s="11"/>
      <c r="L23" s="11"/>
      <c r="M23" s="11"/>
      <c r="N23" s="11"/>
      <c r="O23" s="43" t="str">
        <f>P31</f>
        <v>uqoka ¼Hkknjk½</v>
      </c>
      <c r="P23" s="43"/>
      <c r="Q23" s="43"/>
      <c r="R23" s="14"/>
    </row>
    <row r="24" spans="1:19" ht="18.75" x14ac:dyDescent="0.3">
      <c r="A24" s="15" t="s">
        <v>32</v>
      </c>
      <c r="B24" s="15"/>
      <c r="C24" s="15"/>
      <c r="D24" s="18"/>
      <c r="E24" s="18"/>
      <c r="F24" s="18"/>
      <c r="G24" s="16"/>
      <c r="H24" s="16"/>
      <c r="I24" s="11"/>
      <c r="J24" s="11"/>
      <c r="K24" s="11"/>
      <c r="L24" s="11"/>
      <c r="M24" s="11"/>
      <c r="N24" s="11"/>
      <c r="O24" s="11"/>
      <c r="P24" s="14"/>
      <c r="Q24" s="14"/>
      <c r="R24" s="14"/>
    </row>
    <row r="25" spans="1:19" ht="18.75" x14ac:dyDescent="0.3">
      <c r="A25" s="15" t="s">
        <v>33</v>
      </c>
      <c r="B25" s="15"/>
      <c r="C25" s="15"/>
      <c r="D25" s="18"/>
      <c r="E25" s="18"/>
      <c r="F25" s="18"/>
      <c r="G25" s="16"/>
      <c r="H25" s="16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9" ht="18.75" x14ac:dyDescent="0.3">
      <c r="A26" s="15" t="s">
        <v>34</v>
      </c>
      <c r="B26" s="15"/>
      <c r="C26" s="15"/>
      <c r="D26" s="18"/>
      <c r="E26" s="18"/>
      <c r="F26" s="18"/>
      <c r="G26" s="16"/>
      <c r="H26" s="16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9" ht="18.75" x14ac:dyDescent="0.3">
      <c r="A27" s="15" t="s">
        <v>35</v>
      </c>
      <c r="B27" s="15"/>
      <c r="C27" s="15"/>
      <c r="D27" s="18"/>
      <c r="E27" s="18"/>
      <c r="F27" s="18"/>
      <c r="G27" s="16"/>
      <c r="H27" s="16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9" ht="18.75" x14ac:dyDescent="0.3">
      <c r="A28" s="15" t="s">
        <v>36</v>
      </c>
      <c r="B28" s="15"/>
      <c r="C28" s="15"/>
      <c r="D28" s="18"/>
      <c r="E28" s="18"/>
      <c r="F28" s="18"/>
      <c r="G28" s="16"/>
      <c r="H28" s="16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9" ht="18.7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43" t="str">
        <f>'Master Sheet'!$J$6</f>
        <v>iz/kkukpk;Z</v>
      </c>
      <c r="Q29" s="43"/>
      <c r="R29" s="43"/>
      <c r="S29" s="6"/>
    </row>
    <row r="30" spans="1:19" ht="18.75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43" t="str">
        <f>'Master Sheet'!$J$7</f>
        <v>jktdh; mPp ek/;fed fo|ky;</v>
      </c>
      <c r="Q30" s="43"/>
      <c r="R30" s="43"/>
      <c r="S30" s="5"/>
    </row>
    <row r="31" spans="1:19" ht="18.75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43" t="str">
        <f>'Master Sheet'!$J$8</f>
        <v>uqoka ¼Hkknjk½</v>
      </c>
      <c r="Q31" s="43"/>
      <c r="R31" s="43"/>
    </row>
    <row r="32" spans="1:19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</sheetData>
  <sheetProtection deleteColumns="0" deleteRows="0"/>
  <protectedRanges>
    <protectedRange password="CCF3" sqref="A1:R15 A16:H20" name="Range1"/>
  </protectedRanges>
  <mergeCells count="12">
    <mergeCell ref="O21:Q21"/>
    <mergeCell ref="O23:Q23"/>
    <mergeCell ref="P29:R29"/>
    <mergeCell ref="P30:R30"/>
    <mergeCell ref="P31:R31"/>
    <mergeCell ref="A1:R1"/>
    <mergeCell ref="N2:O2"/>
    <mergeCell ref="A3:R3"/>
    <mergeCell ref="A4:R4"/>
    <mergeCell ref="P2:R2"/>
    <mergeCell ref="A2:B2"/>
    <mergeCell ref="C2:M2"/>
  </mergeCells>
  <conditionalFormatting sqref="E6:E20">
    <cfRule type="expression" dxfId="0" priority="1">
      <formula>$D6=0</formula>
    </cfRule>
  </conditionalFormatting>
  <pageMargins left="0.39370078740157483" right="0.11811023622047245" top="0.15748031496062992" bottom="0.15748031496062992" header="0.19685039370078741" footer="0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4"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Master Sheet</vt:lpstr>
      <vt:lpstr>DA Arrear Sheet</vt:lpstr>
      <vt:lpstr>Sheet3</vt:lpstr>
      <vt:lpstr>'DA Arrear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VINU</dc:creator>
  <cp:lastModifiedBy>GSSS NUWAN</cp:lastModifiedBy>
  <cp:lastPrinted>2024-11-12T04:34:54Z</cp:lastPrinted>
  <dcterms:created xsi:type="dcterms:W3CDTF">2024-11-11T13:47:00Z</dcterms:created>
  <dcterms:modified xsi:type="dcterms:W3CDTF">2024-11-12T04:43:37Z</dcterms:modified>
</cp:coreProperties>
</file>